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NBS Work\"/>
    </mc:Choice>
  </mc:AlternateContent>
  <xr:revisionPtr revIDLastSave="0" documentId="13_ncr:1_{4155D985-846F-4F69-A6C4-0EE724248245}" xr6:coauthVersionLast="43" xr6:coauthVersionMax="43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Q3 2018 only Disaggregated" sheetId="10" r:id="rId1"/>
    <sheet name="Q1-Q3 2018 disagregated" sheetId="11" r:id="rId2"/>
    <sheet name="Q1-Q3 2018 rev(FACC+IGR)" sheetId="12" r:id="rId3"/>
    <sheet name="Half year 2018" sheetId="3" r:id="rId4"/>
    <sheet name="2018 Half year rev (FACC+IGR)" sheetId="4" r:id="rId5"/>
    <sheet name="Half Year 2018 Disaggregated" sheetId="9" r:id="rId6"/>
    <sheet name="Annual IGR disaggregated 2017" sheetId="5" r:id="rId7"/>
    <sheet name="Annual IGR disagregated 2016" sheetId="6" r:id="rId8"/>
    <sheet name="States IGR 2008- Q3 2018" sheetId="8" r:id="rId9"/>
  </sheets>
  <calcPr calcId="181029"/>
  <fileRecoveryPr autoRecover="0"/>
</workbook>
</file>

<file path=xl/calcChain.xml><?xml version="1.0" encoding="utf-8"?>
<calcChain xmlns="http://schemas.openxmlformats.org/spreadsheetml/2006/main">
  <c r="D43" i="4" l="1"/>
  <c r="B43" i="4"/>
  <c r="J8" i="5" l="1"/>
  <c r="L6" i="10"/>
  <c r="L7" i="10"/>
  <c r="L9" i="10"/>
  <c r="L10" i="10"/>
  <c r="L11" i="10"/>
  <c r="L12" i="10"/>
  <c r="L13" i="10"/>
  <c r="L14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5" i="10"/>
  <c r="I42" i="10" l="1"/>
  <c r="D43" i="3"/>
  <c r="D45" i="3" s="1"/>
  <c r="L4" i="10" l="1"/>
  <c r="C44" i="12" l="1"/>
  <c r="K41" i="10" l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5" i="10"/>
  <c r="H42" i="10"/>
  <c r="G42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5" i="10"/>
  <c r="F44" i="12" l="1"/>
  <c r="E44" i="12"/>
  <c r="B22" i="12" l="1"/>
  <c r="D22" i="12" s="1"/>
  <c r="B9" i="12"/>
  <c r="D9" i="12" s="1"/>
  <c r="B11" i="12"/>
  <c r="D11" i="12" s="1"/>
  <c r="B27" i="12"/>
  <c r="D27" i="12" s="1"/>
  <c r="B33" i="12"/>
  <c r="D33" i="12" s="1"/>
  <c r="B35" i="12"/>
  <c r="D35" i="12" s="1"/>
  <c r="B37" i="12"/>
  <c r="D37" i="12" s="1"/>
  <c r="B39" i="12"/>
  <c r="D39" i="12" s="1"/>
  <c r="B41" i="12"/>
  <c r="D41" i="12" s="1"/>
  <c r="B43" i="12"/>
  <c r="D43" i="12" s="1"/>
  <c r="B15" i="12"/>
  <c r="D15" i="12" s="1"/>
  <c r="B8" i="12"/>
  <c r="D8" i="12" s="1"/>
  <c r="B28" i="12"/>
  <c r="D28" i="12" s="1"/>
  <c r="B32" i="12"/>
  <c r="D32" i="12" s="1"/>
  <c r="B40" i="12"/>
  <c r="D40" i="12" s="1"/>
  <c r="B17" i="12"/>
  <c r="D17" i="12" s="1"/>
  <c r="B19" i="12"/>
  <c r="D19" i="12" s="1"/>
  <c r="B21" i="12"/>
  <c r="D21" i="12" s="1"/>
  <c r="B23" i="12"/>
  <c r="D23" i="12" s="1"/>
  <c r="B25" i="12"/>
  <c r="D25" i="12" s="1"/>
  <c r="B38" i="12"/>
  <c r="D38" i="12" s="1"/>
  <c r="B12" i="12"/>
  <c r="D12" i="12" s="1"/>
  <c r="B16" i="12"/>
  <c r="D16" i="12" s="1"/>
  <c r="B24" i="12"/>
  <c r="D24" i="12" s="1"/>
  <c r="B31" i="12"/>
  <c r="D31" i="12" s="1"/>
  <c r="B7" i="12"/>
  <c r="B14" i="12"/>
  <c r="D14" i="12" s="1"/>
  <c r="B30" i="12"/>
  <c r="D30" i="12" s="1"/>
  <c r="B10" i="12"/>
  <c r="D10" i="12" s="1"/>
  <c r="B26" i="12"/>
  <c r="D26" i="12" s="1"/>
  <c r="B13" i="12"/>
  <c r="D13" i="12" s="1"/>
  <c r="B18" i="12"/>
  <c r="D18" i="12" s="1"/>
  <c r="B20" i="12"/>
  <c r="D20" i="12" s="1"/>
  <c r="B29" i="12"/>
  <c r="D29" i="12" s="1"/>
  <c r="B34" i="12"/>
  <c r="D34" i="12" s="1"/>
  <c r="B36" i="12"/>
  <c r="D36" i="12" s="1"/>
  <c r="B42" i="12"/>
  <c r="D42" i="12" s="1"/>
  <c r="H40" i="9"/>
  <c r="F40" i="9"/>
  <c r="E40" i="9"/>
  <c r="D40" i="9"/>
  <c r="C40" i="9"/>
  <c r="G39" i="9"/>
  <c r="I39" i="9" s="1"/>
  <c r="G38" i="9"/>
  <c r="I38" i="9" s="1"/>
  <c r="I37" i="9"/>
  <c r="G37" i="9"/>
  <c r="G36" i="9"/>
  <c r="I36" i="9" s="1"/>
  <c r="G35" i="9"/>
  <c r="I35" i="9" s="1"/>
  <c r="G34" i="9"/>
  <c r="I34" i="9" s="1"/>
  <c r="I33" i="9"/>
  <c r="G33" i="9"/>
  <c r="G32" i="9"/>
  <c r="I32" i="9" s="1"/>
  <c r="G31" i="9"/>
  <c r="I31" i="9" s="1"/>
  <c r="G30" i="9"/>
  <c r="I30" i="9" s="1"/>
  <c r="I29" i="9"/>
  <c r="G29" i="9"/>
  <c r="G28" i="9"/>
  <c r="I28" i="9" s="1"/>
  <c r="G27" i="9"/>
  <c r="I27" i="9" s="1"/>
  <c r="G26" i="9"/>
  <c r="I26" i="9" s="1"/>
  <c r="I25" i="9"/>
  <c r="G25" i="9"/>
  <c r="G24" i="9"/>
  <c r="I24" i="9" s="1"/>
  <c r="G23" i="9"/>
  <c r="I23" i="9" s="1"/>
  <c r="G22" i="9"/>
  <c r="I22" i="9" s="1"/>
  <c r="I21" i="9"/>
  <c r="G21" i="9"/>
  <c r="G20" i="9"/>
  <c r="I20" i="9" s="1"/>
  <c r="G19" i="9"/>
  <c r="I19" i="9" s="1"/>
  <c r="G18" i="9"/>
  <c r="I18" i="9" s="1"/>
  <c r="I17" i="9"/>
  <c r="G17" i="9"/>
  <c r="G16" i="9"/>
  <c r="I16" i="9" s="1"/>
  <c r="G15" i="9"/>
  <c r="I15" i="9" s="1"/>
  <c r="G14" i="9"/>
  <c r="I14" i="9" s="1"/>
  <c r="I13" i="9"/>
  <c r="G13" i="9"/>
  <c r="G12" i="9"/>
  <c r="I12" i="9" s="1"/>
  <c r="G11" i="9"/>
  <c r="I11" i="9" s="1"/>
  <c r="G10" i="9"/>
  <c r="I10" i="9" s="1"/>
  <c r="I9" i="9"/>
  <c r="G9" i="9"/>
  <c r="G8" i="9"/>
  <c r="I8" i="9" s="1"/>
  <c r="G7" i="9"/>
  <c r="I7" i="9" s="1"/>
  <c r="G6" i="9"/>
  <c r="I6" i="9" s="1"/>
  <c r="I5" i="9"/>
  <c r="G5" i="9"/>
  <c r="G4" i="9"/>
  <c r="I4" i="9" s="1"/>
  <c r="G3" i="9"/>
  <c r="I3" i="9" s="1"/>
  <c r="D7" i="12" l="1"/>
  <c r="D44" i="12" s="1"/>
  <c r="B44" i="12"/>
  <c r="G40" i="9"/>
  <c r="I40" i="9"/>
  <c r="F43" i="3"/>
  <c r="C43" i="3"/>
  <c r="C45" i="3" s="1"/>
  <c r="F44" i="4" l="1"/>
  <c r="K42" i="10" l="1"/>
  <c r="G39" i="6"/>
  <c r="I39" i="6" s="1"/>
  <c r="G38" i="6"/>
  <c r="I38" i="6" s="1"/>
  <c r="G37" i="6"/>
  <c r="I37" i="6" s="1"/>
  <c r="G36" i="6"/>
  <c r="I36" i="6" s="1"/>
  <c r="H35" i="6"/>
  <c r="G35" i="6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H7" i="6"/>
  <c r="G7" i="6"/>
  <c r="G6" i="6"/>
  <c r="I6" i="6" s="1"/>
  <c r="G5" i="6"/>
  <c r="I5" i="6" s="1"/>
  <c r="G4" i="6"/>
  <c r="I4" i="6" s="1"/>
  <c r="H40" i="5"/>
  <c r="F40" i="5"/>
  <c r="E40" i="5"/>
  <c r="D40" i="5"/>
  <c r="C40" i="5"/>
  <c r="G39" i="5"/>
  <c r="G37" i="5"/>
  <c r="I37" i="5" s="1"/>
  <c r="G36" i="5"/>
  <c r="I36" i="5" s="1"/>
  <c r="G35" i="5"/>
  <c r="G34" i="5"/>
  <c r="I34" i="5" s="1"/>
  <c r="G33" i="5"/>
  <c r="G31" i="5"/>
  <c r="I31" i="5" s="1"/>
  <c r="G30" i="5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G21" i="5"/>
  <c r="G20" i="5"/>
  <c r="I20" i="5" s="1"/>
  <c r="G19" i="5"/>
  <c r="I19" i="5" s="1"/>
  <c r="G18" i="5"/>
  <c r="I18" i="5" s="1"/>
  <c r="G16" i="5"/>
  <c r="I16" i="5" s="1"/>
  <c r="G15" i="5"/>
  <c r="I15" i="5" s="1"/>
  <c r="G14" i="5"/>
  <c r="I14" i="5" s="1"/>
  <c r="G13" i="5"/>
  <c r="G12" i="5"/>
  <c r="G10" i="5"/>
  <c r="I10" i="5" s="1"/>
  <c r="G9" i="5"/>
  <c r="G8" i="5"/>
  <c r="I8" i="5" s="1"/>
  <c r="G6" i="5"/>
  <c r="G5" i="5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5" i="3"/>
  <c r="G15" i="3" s="1"/>
  <c r="E16" i="3"/>
  <c r="G16" i="3" s="1"/>
  <c r="E17" i="3"/>
  <c r="G17" i="3" s="1"/>
  <c r="E18" i="3"/>
  <c r="G18" i="3" s="1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27" i="3"/>
  <c r="G27" i="3" s="1"/>
  <c r="E28" i="3"/>
  <c r="G28" i="3" s="1"/>
  <c r="E29" i="3"/>
  <c r="G29" i="3" s="1"/>
  <c r="E30" i="3"/>
  <c r="G30" i="3" s="1"/>
  <c r="E31" i="3"/>
  <c r="G31" i="3" s="1"/>
  <c r="E32" i="3"/>
  <c r="G32" i="3" s="1"/>
  <c r="E33" i="3"/>
  <c r="G33" i="3" s="1"/>
  <c r="E34" i="3"/>
  <c r="G34" i="3" s="1"/>
  <c r="E35" i="3"/>
  <c r="G35" i="3" s="1"/>
  <c r="E36" i="3"/>
  <c r="G36" i="3" s="1"/>
  <c r="E37" i="3"/>
  <c r="G37" i="3" s="1"/>
  <c r="E38" i="3"/>
  <c r="E39" i="3"/>
  <c r="G39" i="3" s="1"/>
  <c r="E40" i="3"/>
  <c r="G40" i="3" s="1"/>
  <c r="E41" i="3"/>
  <c r="G41" i="3" s="1"/>
  <c r="E42" i="3"/>
  <c r="G42" i="3" s="1"/>
  <c r="E44" i="3"/>
  <c r="E8" i="3"/>
  <c r="G8" i="3" s="1"/>
  <c r="E7" i="3"/>
  <c r="I12" i="5" l="1"/>
  <c r="I21" i="5"/>
  <c r="I39" i="5"/>
  <c r="I13" i="5"/>
  <c r="I22" i="5"/>
  <c r="I30" i="5"/>
  <c r="I9" i="5"/>
  <c r="I6" i="5"/>
  <c r="G7" i="3"/>
  <c r="E43" i="3"/>
  <c r="G43" i="3" s="1"/>
  <c r="G40" i="5"/>
  <c r="I5" i="5"/>
  <c r="E45" i="3" l="1"/>
  <c r="I40" i="5"/>
  <c r="B44" i="4"/>
  <c r="D38" i="4" l="1"/>
  <c r="D17" i="4" l="1"/>
  <c r="E44" i="4"/>
  <c r="D10" i="4" l="1"/>
  <c r="D8" i="4" l="1"/>
  <c r="D9" i="4"/>
  <c r="D11" i="4"/>
  <c r="D12" i="4"/>
  <c r="D13" i="4"/>
  <c r="D14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9" i="4"/>
  <c r="D40" i="4"/>
  <c r="D41" i="4"/>
  <c r="D42" i="4"/>
  <c r="D7" i="4"/>
  <c r="D44" i="4" l="1"/>
  <c r="G38" i="3" l="1"/>
</calcChain>
</file>

<file path=xl/sharedStrings.xml><?xml version="1.0" encoding="utf-8"?>
<sst xmlns="http://schemas.openxmlformats.org/spreadsheetml/2006/main" count="605" uniqueCount="235">
  <si>
    <t>S/N</t>
  </si>
  <si>
    <t>STATE</t>
  </si>
  <si>
    <t>ABIA</t>
  </si>
  <si>
    <t>ONDO</t>
  </si>
  <si>
    <t>OYO</t>
  </si>
  <si>
    <t>PLATEAU</t>
  </si>
  <si>
    <t>SOKOTO</t>
  </si>
  <si>
    <t>TARABA</t>
  </si>
  <si>
    <t>YOBE</t>
  </si>
  <si>
    <t>ZAMFARA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</si>
  <si>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</si>
  <si>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</si>
  <si>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</si>
  <si>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</si>
  <si>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</si>
  <si>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</si>
  <si>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</si>
  <si>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</si>
  <si>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</si>
  <si>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</si>
  <si>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</si>
  <si>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</si>
  <si>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</si>
  <si>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</si>
  <si>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</si>
  <si>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</si>
  <si>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</si>
  <si>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</si>
  <si>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</si>
  <si>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</si>
  <si>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</si>
  <si>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</si>
  <si>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</si>
  <si>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</si>
  <si>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</si>
  <si>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 xml:space="preserve">TOTAL STATE GENERATED REVENUE </t>
  </si>
  <si>
    <t>TOTAL EXTERNAL DEBT ($)</t>
  </si>
  <si>
    <t>TOTAL DOMESTIC DEBT NGN</t>
  </si>
  <si>
    <t>NET FACC ALLLOCATION NGN</t>
  </si>
  <si>
    <t>TOTAL STATE GENERATED REVENUE NGN</t>
  </si>
  <si>
    <t xml:space="preserve"> TOTAL REVENUE AVAILABLE NGN</t>
  </si>
  <si>
    <t>RIVERS**</t>
  </si>
  <si>
    <t xml:space="preserve">KADUNA </t>
  </si>
  <si>
    <t>OSUN</t>
  </si>
  <si>
    <t>TOTAL STATES</t>
  </si>
  <si>
    <t>Q1 2018</t>
  </si>
  <si>
    <t>Q2 2018</t>
  </si>
  <si>
    <t>(2018 HALF YEAR: Q1 2018-Q2 2018) NGN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</si>
  <si>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</si>
  <si>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</si>
  <si>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</si>
  <si>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</si>
  <si>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</si>
  <si>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</si>
  <si>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</si>
  <si>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</si>
  <si>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</si>
  <si>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</si>
  <si>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</si>
  <si>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</si>
  <si>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</si>
  <si>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</si>
  <si>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</si>
  <si>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</si>
  <si>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</si>
  <si>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</si>
  <si>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</si>
  <si>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</si>
  <si>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</si>
  <si>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</si>
  <si>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</si>
  <si>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</si>
  <si>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</si>
  <si>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</si>
  <si>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</si>
  <si>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</si>
  <si>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</si>
  <si>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</si>
  <si>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</si>
  <si>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</si>
  <si>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</si>
  <si>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</si>
  <si>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</si>
  <si>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</si>
  <si>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 INTERNALLY GENERATED REVENUE  2018 NGN</t>
  </si>
  <si>
    <t>Year on Year growth %</t>
  </si>
  <si>
    <t>Half Year 2018 IGR</t>
  </si>
  <si>
    <t>FCT/Abuja</t>
  </si>
  <si>
    <t>(2017 HALF YEAR: Q1 2017-Q2 2017) NGN</t>
  </si>
  <si>
    <t>DISAGGREGATED STATES INTERNALLY GENERATED REVENUE (2017)</t>
  </si>
  <si>
    <t>State</t>
  </si>
  <si>
    <t>PAYE</t>
  </si>
  <si>
    <t>Direct Assessment</t>
  </si>
  <si>
    <t>Road Taxes</t>
  </si>
  <si>
    <t>Other Taxes</t>
  </si>
  <si>
    <t>Total</t>
  </si>
  <si>
    <t>MDAs Revenue</t>
  </si>
  <si>
    <t>Grand Total</t>
  </si>
  <si>
    <t>DISAGGREGATED STATES INTERNALLY GENERATED REVENUE (2016)</t>
  </si>
  <si>
    <t xml:space="preserve">Total </t>
  </si>
  <si>
    <t>NA</t>
  </si>
  <si>
    <t>2018 HALF YEAR</t>
  </si>
  <si>
    <t>(HALF YEAR: AS AT END Q2 2018)</t>
  </si>
  <si>
    <t>TOTAL REVENUE AVAILABLE TO STATES AND DEBT PROFILE HALF YEAR 2018</t>
  </si>
  <si>
    <t>FCT/ ABUJA</t>
  </si>
  <si>
    <t>TOTAL STATES WITHOUT FCT</t>
  </si>
  <si>
    <t>TOTAL STATES WITH FCT</t>
  </si>
  <si>
    <t>INTERNALLY GENERATED REVENUE SUMMARY</t>
  </si>
  <si>
    <t xml:space="preserve">ABIA </t>
  </si>
  <si>
    <t xml:space="preserve">4,340,485,461.00 </t>
  </si>
  <si>
    <t>5,954,827,342.42</t>
  </si>
  <si>
    <t xml:space="preserve">        --------------</t>
  </si>
  <si>
    <t xml:space="preserve">2,563,038,144.64 </t>
  </si>
  <si>
    <t xml:space="preserve">3,867,706,113.33 </t>
  </si>
  <si>
    <t xml:space="preserve">4,208,037,781.45 </t>
  </si>
  <si>
    <t xml:space="preserve">11,464,280,363.00 </t>
  </si>
  <si>
    <t xml:space="preserve">5,981,607,823.00 </t>
  </si>
  <si>
    <t xml:space="preserve">6,415,451,380.00 </t>
  </si>
  <si>
    <t>6,148,922,395.00</t>
  </si>
  <si>
    <t xml:space="preserve">2,511,305,820.22 </t>
  </si>
  <si>
    <t xml:space="preserve">2,426,503,755.02 </t>
  </si>
  <si>
    <t xml:space="preserve">3,402,848,015.39 </t>
  </si>
  <si>
    <t xml:space="preserve">3,124,580,784.77 </t>
  </si>
  <si>
    <t>3,039,181,183.39</t>
  </si>
  <si>
    <t>4,163,308,673.88</t>
  </si>
  <si>
    <t>4,718,735,123.12</t>
  </si>
  <si>
    <t>4,523,217,165.00</t>
  </si>
  <si>
    <t>6,877,690,630.00</t>
  </si>
  <si>
    <t xml:space="preserve">2,375,124,477.00 </t>
  </si>
  <si>
    <t>1,989,198,472.62</t>
  </si>
  <si>
    <t>2,108,612,985.25</t>
  </si>
  <si>
    <t>2,282,102,699.76</t>
  </si>
  <si>
    <t>2,444,613,205.37</t>
  </si>
  <si>
    <t xml:space="preserve">15,927,227,016.00 </t>
  </si>
  <si>
    <t xml:space="preserve">20,815,171,770.00 </t>
  </si>
  <si>
    <t xml:space="preserve">26,087,346,526.00 </t>
  </si>
  <si>
    <t>34,750,081,881.93</t>
  </si>
  <si>
    <t>45,566,897,481.00</t>
  </si>
  <si>
    <t>1,938,105,086.00</t>
  </si>
  <si>
    <t>5,004,346,521.02</t>
  </si>
  <si>
    <t>12,998,269,207.69</t>
  </si>
  <si>
    <t>14,064,288,159.02</t>
  </si>
  <si>
    <t xml:space="preserve">4,484,516,543.32 </t>
  </si>
  <si>
    <t>6,967,590,861.47</t>
  </si>
  <si>
    <t>10,651,999,356.60</t>
  </si>
  <si>
    <t>14,764,018,237.44</t>
  </si>
  <si>
    <t>1,434,955,465.56</t>
  </si>
  <si>
    <t>1,464,124,402.88</t>
  </si>
  <si>
    <t>1,554,020,325.64</t>
  </si>
  <si>
    <t>2,489,797,191.33</t>
  </si>
  <si>
    <t>6,500,000,000</t>
  </si>
  <si>
    <t>9,492,860,629</t>
  </si>
  <si>
    <t>8,821,522,232</t>
  </si>
  <si>
    <t>7,287,161,299</t>
  </si>
  <si>
    <t>2,788,949,915.81</t>
  </si>
  <si>
    <t>2,802,248,175.85</t>
  </si>
  <si>
    <t>2,954,868,598.34</t>
  </si>
  <si>
    <t>3,153,362,788.35</t>
  </si>
  <si>
    <t>3,717,188,863.22</t>
  </si>
  <si>
    <t>4,188,100,208.00</t>
  </si>
  <si>
    <t>5,049,680,255.53</t>
  </si>
  <si>
    <t>1,394,204,788.00</t>
  </si>
  <si>
    <t>1,241,956,756.54</t>
  </si>
  <si>
    <t>1,482,918,912.88</t>
  </si>
  <si>
    <r>
      <t>KADUNA</t>
    </r>
    <r>
      <rPr>
        <b/>
        <sz val="11"/>
        <color rgb="FFFFFFFF"/>
        <rFont val="Calibri"/>
        <family val="2"/>
        <scheme val="minor"/>
      </rPr>
      <t xml:space="preserve"> </t>
    </r>
  </si>
  <si>
    <r>
      <t>11,564,414,063.48</t>
    </r>
    <r>
      <rPr>
        <sz val="8"/>
        <color rgb="FFFFFFFF"/>
        <rFont val="Calibri"/>
        <family val="2"/>
      </rPr>
      <t xml:space="preserve"> </t>
    </r>
  </si>
  <si>
    <t xml:space="preserve">4,270,678,165.40 </t>
  </si>
  <si>
    <t>4,906,241,840.99</t>
  </si>
  <si>
    <t>6,618,936,565.04</t>
  </si>
  <si>
    <t>7,338,538,173.54</t>
  </si>
  <si>
    <t xml:space="preserve">2,110,713,855.00 </t>
  </si>
  <si>
    <t>3,151,689,985.00</t>
  </si>
  <si>
    <t>4,239,692,674.00</t>
  </si>
  <si>
    <t xml:space="preserve">4,504,088,713.78 </t>
  </si>
  <si>
    <t xml:space="preserve">3,807,258,812.42 </t>
  </si>
  <si>
    <t>4,472,397,621.47</t>
  </si>
  <si>
    <t>5,424,015,848.65</t>
  </si>
  <si>
    <t xml:space="preserve">1,460,061,171.02 </t>
  </si>
  <si>
    <t xml:space="preserve">1,981,704,686.18 </t>
  </si>
  <si>
    <t xml:space="preserve">2,217,504,390.25 </t>
  </si>
  <si>
    <t xml:space="preserve">16,557,137,278.83 </t>
  </si>
  <si>
    <t xml:space="preserve">6,204,249,755.71 </t>
  </si>
  <si>
    <t xml:space="preserve">7,295,348,963.22 </t>
  </si>
  <si>
    <t>156,093,785,351.38</t>
  </si>
  <si>
    <t xml:space="preserve">864,722,368.43 </t>
  </si>
  <si>
    <t>1,244,317,816.86</t>
  </si>
  <si>
    <t>1,850,541,963.18</t>
  </si>
  <si>
    <t>2,075,394,261.86</t>
  </si>
  <si>
    <t xml:space="preserve">2,525,264,994.77 </t>
  </si>
  <si>
    <t xml:space="preserve">5,354,583,416.86 </t>
  </si>
  <si>
    <t>6,743,458,697.31</t>
  </si>
  <si>
    <t>7,917,662,341.92</t>
  </si>
  <si>
    <t>10,838,698,403.20</t>
  </si>
  <si>
    <t>3,984,678,519.91</t>
  </si>
  <si>
    <t>8,015,725,375.26</t>
  </si>
  <si>
    <t>10,153,042,597.01</t>
  </si>
  <si>
    <t>3,376,735,645.43</t>
  </si>
  <si>
    <t>3,735,812,456.63</t>
  </si>
  <si>
    <t xml:space="preserve">         3,376,735,645.43  </t>
  </si>
  <si>
    <t xml:space="preserve">           7,398,572,036.48  </t>
  </si>
  <si>
    <t>8,801,537,120.44</t>
  </si>
  <si>
    <t xml:space="preserve">       10,488,362,233.80  </t>
  </si>
  <si>
    <t>3,128,265,462.43</t>
  </si>
  <si>
    <t>3,398,815,261.07</t>
  </si>
  <si>
    <t>4,520,622,617.37</t>
  </si>
  <si>
    <t>6,927,858,653.07</t>
  </si>
  <si>
    <t>RIVERS</t>
  </si>
  <si>
    <t>35,062,642,166.02</t>
  </si>
  <si>
    <t>37,001,254,436.27</t>
  </si>
  <si>
    <t>49,632,280,280.92</t>
  </si>
  <si>
    <t>57,187,881,007.14</t>
  </si>
  <si>
    <t xml:space="preserve">         3,347,993,953.56  </t>
  </si>
  <si>
    <t xml:space="preserve">           5,301,977,877.36  </t>
  </si>
  <si>
    <t xml:space="preserve">            3,888,400,925.16  </t>
  </si>
  <si>
    <t>1,508,624,499.28</t>
  </si>
  <si>
    <t>1,710,393,181.47</t>
  </si>
  <si>
    <t xml:space="preserve">         1,337,167,378.45  </t>
  </si>
  <si>
    <t xml:space="preserve">         2,226,905,180.15  </t>
  </si>
  <si>
    <t xml:space="preserve">         2,068,729,575,95  </t>
  </si>
  <si>
    <t xml:space="preserve">           1,714,432,462.63  </t>
  </si>
  <si>
    <t>Total Tax</t>
  </si>
  <si>
    <t>Nassarawa</t>
  </si>
  <si>
    <t>FCT</t>
  </si>
  <si>
    <t>2018 HALF YEAR IGR DISSAGREGATED</t>
  </si>
  <si>
    <t>Total IGR</t>
  </si>
  <si>
    <t>JOINT TAX BOARD</t>
  </si>
  <si>
    <t>2018 Q3 DISAGGREGATED IGR COLLECTION</t>
  </si>
  <si>
    <t>Source: State Boards of Internal Revenue</t>
  </si>
  <si>
    <t>JAN - SEP 2018 IGR COLLECTION</t>
  </si>
  <si>
    <t>TOTAL REVENUE AVAILABLE TO STATES AND DEBT PROFILE Q1-Q3 2018 2018</t>
  </si>
  <si>
    <t>2018 Q1-Q3 2018</t>
  </si>
  <si>
    <t>Quarter on Quarter</t>
  </si>
  <si>
    <t>Growth %</t>
  </si>
  <si>
    <t>Year om Year</t>
  </si>
  <si>
    <t>Q2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</si>
</sst>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_-;\-* #,##0.00_-;_-* &quot;-&quot;??_-;_-@"/>
    <numFmt numFmtId="167" formatCode="#,##0.00;[Red]#,##0.00"/>
    <numFmt numFmtId="168" formatCode="0.00;[Red]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3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8"/>
      <color rgb="FFFFFFFF"/>
      <name val="Calibri"/>
      <family val="2"/>
    </font>
    <font>
      <b/>
      <sz val="11"/>
      <name val="Corbel"/>
    </font>
    <font>
      <sz val="11"/>
      <name val="Corbel"/>
    </font>
    <font>
      <b/>
      <sz val="14"/>
      <name val="Corbe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CC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6" borderId="23" applyNumberFormat="0" applyAlignment="0" applyProtection="0"/>
  </cellStyleXfs>
  <cellXfs count="197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7" fillId="2" borderId="2" xfId="0" applyFont="1" applyFill="1" applyBorder="1" applyAlignment="1">
      <alignment horizontal="left" wrapText="1" readingOrder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7" xfId="0" applyFont="1" applyBorder="1"/>
    <xf numFmtId="0" fontId="7" fillId="2" borderId="5" xfId="0" applyFont="1" applyFill="1" applyBorder="1" applyAlignment="1">
      <alignment horizontal="left" wrapText="1" readingOrder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Border="1"/>
    <xf numFmtId="0" fontId="0" fillId="0" borderId="3" xfId="0" applyBorder="1"/>
    <xf numFmtId="0" fontId="2" fillId="0" borderId="14" xfId="0" applyFont="1" applyBorder="1" applyAlignment="1">
      <alignment horizontal="center"/>
    </xf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7" fillId="2" borderId="18" xfId="0" applyFont="1" applyFill="1" applyBorder="1" applyAlignment="1">
      <alignment horizontal="left" wrapText="1" readingOrder="1"/>
    </xf>
    <xf numFmtId="0" fontId="6" fillId="0" borderId="20" xfId="0" applyFont="1" applyBorder="1"/>
    <xf numFmtId="4" fontId="6" fillId="0" borderId="21" xfId="0" applyNumberFormat="1" applyFont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4" fontId="6" fillId="3" borderId="2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2" xfId="0" applyFont="1" applyFill="1" applyBorder="1" applyAlignment="1">
      <alignment horizontal="left" wrapText="1" readingOrder="1"/>
    </xf>
    <xf numFmtId="4" fontId="0" fillId="0" borderId="0" xfId="0" applyNumberFormat="1" applyFill="1" applyAlignment="1">
      <alignment horizontal="center"/>
    </xf>
    <xf numFmtId="0" fontId="0" fillId="0" borderId="0" xfId="0" applyFill="1"/>
    <xf numFmtId="0" fontId="10" fillId="0" borderId="1" xfId="0" applyFont="1" applyFill="1" applyBorder="1"/>
    <xf numFmtId="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" fontId="6" fillId="3" borderId="0" xfId="0" applyNumberFormat="1" applyFont="1" applyFill="1" applyAlignment="1">
      <alignment horizontal="center"/>
    </xf>
    <xf numFmtId="0" fontId="0" fillId="5" borderId="0" xfId="0" applyFill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4" fontId="10" fillId="5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/>
    <xf numFmtId="0" fontId="6" fillId="0" borderId="6" xfId="0" applyFont="1" applyBorder="1" applyAlignment="1">
      <alignment horizontal="center" vertical="center"/>
    </xf>
    <xf numFmtId="0" fontId="15" fillId="0" borderId="2" xfId="0" applyFont="1" applyFill="1" applyBorder="1"/>
    <xf numFmtId="0" fontId="15" fillId="0" borderId="24" xfId="0" applyFont="1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7" xfId="0" applyFont="1" applyBorder="1"/>
    <xf numFmtId="0" fontId="2" fillId="0" borderId="28" xfId="0" applyFont="1" applyBorder="1"/>
    <xf numFmtId="0" fontId="15" fillId="0" borderId="29" xfId="0" applyFont="1" applyFill="1" applyBorder="1"/>
    <xf numFmtId="4" fontId="16" fillId="2" borderId="5" xfId="0" applyNumberFormat="1" applyFont="1" applyFill="1" applyBorder="1" applyAlignment="1">
      <alignment horizontal="center" vertical="center" wrapText="1" readingOrder="1"/>
    </xf>
    <xf numFmtId="4" fontId="12" fillId="2" borderId="2" xfId="0" applyNumberFormat="1" applyFont="1" applyFill="1" applyBorder="1" applyAlignment="1">
      <alignment horizontal="center" vertical="center" wrapText="1" readingOrder="1"/>
    </xf>
    <xf numFmtId="4" fontId="12" fillId="0" borderId="2" xfId="0" applyNumberFormat="1" applyFont="1" applyFill="1" applyBorder="1" applyAlignment="1">
      <alignment horizontal="center" vertical="center" wrapText="1" readingOrder="1"/>
    </xf>
    <xf numFmtId="4" fontId="17" fillId="0" borderId="2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left" wrapText="1" readingOrder="1"/>
    </xf>
    <xf numFmtId="4" fontId="9" fillId="8" borderId="0" xfId="0" applyNumberFormat="1" applyFont="1" applyFill="1" applyAlignment="1">
      <alignment horizontal="center"/>
    </xf>
    <xf numFmtId="4" fontId="6" fillId="8" borderId="22" xfId="0" applyNumberFormat="1" applyFont="1" applyFill="1" applyBorder="1" applyAlignment="1">
      <alignment horizontal="center"/>
    </xf>
    <xf numFmtId="4" fontId="10" fillId="3" borderId="0" xfId="0" applyNumberFormat="1" applyFont="1" applyFill="1" applyAlignment="1">
      <alignment horizontal="center"/>
    </xf>
    <xf numFmtId="0" fontId="0" fillId="9" borderId="0" xfId="0" applyFill="1"/>
    <xf numFmtId="4" fontId="9" fillId="9" borderId="0" xfId="0" applyNumberFormat="1" applyFont="1" applyFill="1" applyAlignment="1">
      <alignment horizontal="center"/>
    </xf>
    <xf numFmtId="4" fontId="6" fillId="9" borderId="22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4" xfId="0" applyFont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4" fontId="6" fillId="8" borderId="0" xfId="0" applyNumberFormat="1" applyFont="1" applyFill="1" applyAlignment="1">
      <alignment horizontal="center"/>
    </xf>
    <xf numFmtId="0" fontId="6" fillId="0" borderId="9" xfId="0" applyFont="1" applyBorder="1"/>
    <xf numFmtId="0" fontId="18" fillId="0" borderId="10" xfId="0" applyFont="1" applyBorder="1"/>
    <xf numFmtId="0" fontId="15" fillId="0" borderId="35" xfId="0" applyFont="1" applyFill="1" applyBorder="1"/>
    <xf numFmtId="4" fontId="12" fillId="2" borderId="18" xfId="0" applyNumberFormat="1" applyFont="1" applyFill="1" applyBorder="1" applyAlignment="1">
      <alignment horizontal="center" vertical="center" wrapText="1" readingOrder="1"/>
    </xf>
    <xf numFmtId="4" fontId="6" fillId="0" borderId="9" xfId="0" applyNumberFormat="1" applyFont="1" applyBorder="1"/>
    <xf numFmtId="0" fontId="10" fillId="5" borderId="5" xfId="0" applyFont="1" applyFill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2" xfId="0" applyNumberFormat="1" applyFont="1" applyBorder="1"/>
    <xf numFmtId="4" fontId="0" fillId="0" borderId="2" xfId="0" applyNumberFormat="1" applyBorder="1"/>
    <xf numFmtId="0" fontId="0" fillId="0" borderId="2" xfId="0" applyBorder="1"/>
    <xf numFmtId="0" fontId="6" fillId="0" borderId="36" xfId="0" applyFont="1" applyBorder="1"/>
    <xf numFmtId="0" fontId="6" fillId="0" borderId="30" xfId="0" applyFont="1" applyBorder="1"/>
    <xf numFmtId="4" fontId="6" fillId="0" borderId="30" xfId="0" applyNumberFormat="1" applyFont="1" applyBorder="1"/>
    <xf numFmtId="4" fontId="0" fillId="0" borderId="30" xfId="0" applyNumberFormat="1" applyBorder="1"/>
    <xf numFmtId="0" fontId="6" fillId="0" borderId="37" xfId="0" applyFont="1" applyBorder="1"/>
    <xf numFmtId="0" fontId="6" fillId="0" borderId="32" xfId="0" applyFont="1" applyBorder="1"/>
    <xf numFmtId="4" fontId="6" fillId="0" borderId="32" xfId="0" applyNumberFormat="1" applyFont="1" applyBorder="1"/>
    <xf numFmtId="4" fontId="0" fillId="0" borderId="32" xfId="0" applyNumberFormat="1" applyBorder="1"/>
    <xf numFmtId="0" fontId="20" fillId="0" borderId="0" xfId="0" applyFont="1"/>
    <xf numFmtId="0" fontId="19" fillId="7" borderId="2" xfId="0" applyFont="1" applyFill="1" applyBorder="1" applyAlignment="1">
      <alignment horizontal="center" vertical="top"/>
    </xf>
    <xf numFmtId="0" fontId="19" fillId="7" borderId="2" xfId="9" applyFont="1" applyFill="1" applyBorder="1" applyAlignment="1">
      <alignment horizontal="left" vertical="top"/>
    </xf>
    <xf numFmtId="0" fontId="19" fillId="7" borderId="2" xfId="9" applyFont="1" applyFill="1" applyBorder="1" applyAlignment="1">
      <alignment horizontal="center" vertical="top"/>
    </xf>
    <xf numFmtId="0" fontId="19" fillId="7" borderId="2" xfId="9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/>
    </xf>
    <xf numFmtId="0" fontId="21" fillId="0" borderId="2" xfId="9" applyFont="1" applyFill="1" applyBorder="1"/>
    <xf numFmtId="164" fontId="21" fillId="0" borderId="2" xfId="2" applyFont="1" applyFill="1" applyBorder="1"/>
    <xf numFmtId="164" fontId="21" fillId="0" borderId="2" xfId="2" applyFont="1" applyFill="1" applyBorder="1" applyAlignment="1">
      <alignment horizontal="right"/>
    </xf>
    <xf numFmtId="4" fontId="21" fillId="0" borderId="2" xfId="9" applyNumberFormat="1" applyFont="1" applyFill="1" applyBorder="1"/>
    <xf numFmtId="164" fontId="22" fillId="0" borderId="2" xfId="2" applyFont="1" applyFill="1" applyBorder="1"/>
    <xf numFmtId="0" fontId="19" fillId="7" borderId="34" xfId="0" applyFont="1" applyFill="1" applyBorder="1" applyAlignment="1">
      <alignment horizontal="center"/>
    </xf>
    <xf numFmtId="0" fontId="19" fillId="7" borderId="34" xfId="9" applyFont="1" applyFill="1" applyBorder="1"/>
    <xf numFmtId="164" fontId="19" fillId="7" borderId="34" xfId="2" applyFont="1" applyFill="1" applyBorder="1"/>
    <xf numFmtId="0" fontId="23" fillId="7" borderId="2" xfId="0" applyFont="1" applyFill="1" applyBorder="1" applyAlignment="1">
      <alignment horizontal="center"/>
    </xf>
    <xf numFmtId="0" fontId="23" fillId="7" borderId="2" xfId="0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/>
    <xf numFmtId="0" fontId="25" fillId="0" borderId="0" xfId="0" applyFont="1" applyAlignment="1"/>
    <xf numFmtId="0" fontId="24" fillId="0" borderId="0" xfId="0" applyFont="1" applyAlignment="1"/>
    <xf numFmtId="0" fontId="24" fillId="0" borderId="0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left" wrapText="1" readingOrder="1"/>
    </xf>
    <xf numFmtId="165" fontId="0" fillId="0" borderId="0" xfId="3" applyFont="1"/>
    <xf numFmtId="0" fontId="29" fillId="0" borderId="38" xfId="0" applyFont="1" applyBorder="1"/>
    <xf numFmtId="0" fontId="29" fillId="0" borderId="39" xfId="0" applyFont="1" applyBorder="1"/>
    <xf numFmtId="0" fontId="29" fillId="0" borderId="40" xfId="0" applyFont="1" applyBorder="1"/>
    <xf numFmtId="0" fontId="29" fillId="0" borderId="41" xfId="0" applyFont="1" applyBorder="1"/>
    <xf numFmtId="166" fontId="30" fillId="0" borderId="42" xfId="0" applyNumberFormat="1" applyFont="1" applyBorder="1"/>
    <xf numFmtId="166" fontId="30" fillId="0" borderId="43" xfId="0" applyNumberFormat="1" applyFont="1" applyBorder="1"/>
    <xf numFmtId="166" fontId="30" fillId="0" borderId="44" xfId="0" applyNumberFormat="1" applyFont="1" applyBorder="1"/>
    <xf numFmtId="0" fontId="29" fillId="0" borderId="45" xfId="0" applyFont="1" applyBorder="1"/>
    <xf numFmtId="166" fontId="30" fillId="0" borderId="46" xfId="0" applyNumberFormat="1" applyFont="1" applyBorder="1"/>
    <xf numFmtId="166" fontId="30" fillId="0" borderId="47" xfId="0" applyNumberFormat="1" applyFont="1" applyBorder="1"/>
    <xf numFmtId="166" fontId="30" fillId="0" borderId="48" xfId="0" applyNumberFormat="1" applyFont="1" applyBorder="1"/>
    <xf numFmtId="0" fontId="29" fillId="0" borderId="49" xfId="0" applyFont="1" applyBorder="1"/>
    <xf numFmtId="166" fontId="30" fillId="0" borderId="50" xfId="0" applyNumberFormat="1" applyFont="1" applyBorder="1"/>
    <xf numFmtId="166" fontId="30" fillId="0" borderId="51" xfId="0" applyNumberFormat="1" applyFont="1" applyBorder="1"/>
    <xf numFmtId="166" fontId="30" fillId="0" borderId="52" xfId="0" applyNumberFormat="1" applyFont="1" applyBorder="1"/>
    <xf numFmtId="0" fontId="29" fillId="0" borderId="53" xfId="0" applyFont="1" applyBorder="1"/>
    <xf numFmtId="4" fontId="29" fillId="0" borderId="38" xfId="0" applyNumberFormat="1" applyFont="1" applyBorder="1"/>
    <xf numFmtId="4" fontId="29" fillId="0" borderId="39" xfId="0" applyNumberFormat="1" applyFont="1" applyBorder="1"/>
    <xf numFmtId="166" fontId="29" fillId="0" borderId="39" xfId="0" applyNumberFormat="1" applyFont="1" applyBorder="1"/>
    <xf numFmtId="4" fontId="29" fillId="0" borderId="40" xfId="0" applyNumberFormat="1" applyFont="1" applyBorder="1"/>
    <xf numFmtId="0" fontId="0" fillId="0" borderId="0" xfId="0" applyFont="1" applyAlignment="1"/>
    <xf numFmtId="0" fontId="19" fillId="7" borderId="24" xfId="0" applyFont="1" applyFill="1" applyBorder="1" applyAlignment="1">
      <alignment vertical="top"/>
    </xf>
    <xf numFmtId="164" fontId="21" fillId="0" borderId="24" xfId="2" applyFont="1" applyFill="1" applyBorder="1" applyAlignment="1">
      <alignment wrapText="1"/>
    </xf>
    <xf numFmtId="164" fontId="21" fillId="0" borderId="24" xfId="2" applyFont="1" applyFill="1" applyBorder="1"/>
    <xf numFmtId="164" fontId="22" fillId="0" borderId="24" xfId="2" applyFont="1" applyFill="1" applyBorder="1"/>
    <xf numFmtId="164" fontId="19" fillId="7" borderId="54" xfId="2" applyFont="1" applyFill="1" applyBorder="1"/>
    <xf numFmtId="0" fontId="11" fillId="0" borderId="0" xfId="5"/>
    <xf numFmtId="0" fontId="32" fillId="0" borderId="2" xfId="5" applyFont="1" applyBorder="1"/>
    <xf numFmtId="0" fontId="33" fillId="0" borderId="2" xfId="5" applyNumberFormat="1" applyFont="1" applyBorder="1"/>
    <xf numFmtId="0" fontId="33" fillId="0" borderId="2" xfId="5" applyFont="1" applyBorder="1"/>
    <xf numFmtId="167" fontId="33" fillId="0" borderId="2" xfId="5" applyNumberFormat="1" applyFont="1" applyBorder="1"/>
    <xf numFmtId="43" fontId="11" fillId="0" borderId="0" xfId="5" applyNumberFormat="1"/>
    <xf numFmtId="168" fontId="11" fillId="0" borderId="0" xfId="5" applyNumberFormat="1"/>
    <xf numFmtId="167" fontId="32" fillId="0" borderId="2" xfId="5" applyNumberFormat="1" applyFont="1" applyBorder="1"/>
    <xf numFmtId="0" fontId="36" fillId="0" borderId="38" xfId="0" applyFont="1" applyBorder="1"/>
    <xf numFmtId="0" fontId="36" fillId="0" borderId="39" xfId="0" applyFont="1" applyBorder="1"/>
    <xf numFmtId="0" fontId="36" fillId="0" borderId="40" xfId="0" applyFont="1" applyBorder="1"/>
    <xf numFmtId="0" fontId="36" fillId="0" borderId="41" xfId="0" applyFont="1" applyBorder="1"/>
    <xf numFmtId="166" fontId="17" fillId="0" borderId="42" xfId="0" applyNumberFormat="1" applyFont="1" applyBorder="1"/>
    <xf numFmtId="166" fontId="17" fillId="0" borderId="44" xfId="0" applyNumberFormat="1" applyFont="1" applyBorder="1"/>
    <xf numFmtId="166" fontId="0" fillId="0" borderId="0" xfId="0" applyNumberFormat="1" applyFont="1" applyAlignment="1"/>
    <xf numFmtId="43" fontId="0" fillId="0" borderId="0" xfId="0" applyNumberFormat="1" applyFont="1" applyAlignment="1"/>
    <xf numFmtId="0" fontId="36" fillId="0" borderId="45" xfId="0" applyFont="1" applyBorder="1"/>
    <xf numFmtId="166" fontId="17" fillId="0" borderId="48" xfId="0" applyNumberFormat="1" applyFont="1" applyBorder="1"/>
    <xf numFmtId="0" fontId="36" fillId="0" borderId="49" xfId="0" applyFont="1" applyBorder="1"/>
    <xf numFmtId="166" fontId="17" fillId="0" borderId="55" xfId="0" applyNumberFormat="1" applyFont="1" applyBorder="1"/>
    <xf numFmtId="0" fontId="36" fillId="0" borderId="53" xfId="0" applyFont="1" applyBorder="1"/>
    <xf numFmtId="166" fontId="36" fillId="0" borderId="56" xfId="0" applyNumberFormat="1" applyFont="1" applyBorder="1"/>
    <xf numFmtId="166" fontId="36" fillId="0" borderId="57" xfId="0" applyNumberFormat="1" applyFont="1" applyBorder="1"/>
    <xf numFmtId="4" fontId="36" fillId="0" borderId="58" xfId="0" applyNumberFormat="1" applyFont="1" applyBorder="1"/>
    <xf numFmtId="0" fontId="11" fillId="0" borderId="0" xfId="5" applyAlignment="1">
      <alignment horizontal="center"/>
    </xf>
    <xf numFmtId="43" fontId="11" fillId="0" borderId="0" xfId="5" applyNumberFormat="1" applyAlignment="1">
      <alignment horizontal="center"/>
    </xf>
    <xf numFmtId="0" fontId="32" fillId="0" borderId="24" xfId="5" applyFont="1" applyBorder="1"/>
    <xf numFmtId="0" fontId="37" fillId="0" borderId="15" xfId="5" applyFont="1" applyBorder="1" applyAlignment="1">
      <alignment horizontal="center"/>
    </xf>
    <xf numFmtId="0" fontId="37" fillId="0" borderId="17" xfId="5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32" fillId="0" borderId="2" xfId="5" applyFont="1" applyBorder="1" applyAlignment="1">
      <alignment horizontal="center"/>
    </xf>
    <xf numFmtId="167" fontId="33" fillId="0" borderId="24" xfId="5" applyNumberFormat="1" applyFont="1" applyBorder="1"/>
    <xf numFmtId="167" fontId="32" fillId="0" borderId="24" xfId="5" applyNumberFormat="1" applyFont="1" applyBorder="1"/>
    <xf numFmtId="0" fontId="37" fillId="0" borderId="9" xfId="5" applyFont="1" applyBorder="1" applyAlignment="1">
      <alignment horizontal="center"/>
    </xf>
    <xf numFmtId="0" fontId="37" fillId="0" borderId="3" xfId="5" applyFont="1" applyBorder="1" applyAlignment="1">
      <alignment horizontal="center"/>
    </xf>
    <xf numFmtId="0" fontId="11" fillId="0" borderId="2" xfId="5" applyBorder="1"/>
    <xf numFmtId="164" fontId="0" fillId="0" borderId="0" xfId="0" applyNumberFormat="1"/>
    <xf numFmtId="0" fontId="32" fillId="0" borderId="2" xfId="5" applyFont="1" applyBorder="1" applyAlignment="1">
      <alignment horizontal="center"/>
    </xf>
    <xf numFmtId="0" fontId="32" fillId="0" borderId="24" xfId="5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4" fillId="4" borderId="0" xfId="0" applyFont="1" applyFill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19" fillId="0" borderId="2" xfId="8" applyFont="1" applyFill="1" applyBorder="1" applyAlignment="1">
      <alignment horizontal="center"/>
    </xf>
    <xf numFmtId="0" fontId="24" fillId="0" borderId="0" xfId="0" applyFont="1" applyAlignment="1">
      <alignment horizontal="center"/>
    </xf>
  </cellXfs>
  <cellStyles count="10">
    <cellStyle name="Comma 2" xfId="1" xr:uid="{00000000-0005-0000-0000-000001000000}"/>
    <cellStyle name="Comma 2 2" xfId="2" xr:uid="{00000000-0005-0000-0000-000002000000}"/>
    <cellStyle name="Comma 2 3" xfId="3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3" xfId="7" xr:uid="{00000000-0005-0000-0000-000008000000}"/>
    <cellStyle name="Output" xfId="9" builtinId="21"/>
    <cellStyle name="Title" xfId="8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28575</xdr:rowOff>
    </xdr:from>
    <xdr:to>
      <xdr:col>4</xdr:col>
      <xdr:colOff>1114425</xdr:colOff>
      <xdr:row>1</xdr:row>
      <xdr:rowOff>29718</xdr:rowOff>
    </xdr:to>
    <xdr:pic>
      <xdr:nvPicPr>
        <xdr:cNvPr id="2" name="Picture 1" descr="8.jpg">
          <a:extLst>
            <a:ext uri="{FF2B5EF4-FFF2-40B4-BE49-F238E27FC236}">
              <a16:creationId xmlns:a16="http://schemas.microsoft.com/office/drawing/2014/main" id="{825BA139-E6C6-45E6-898A-BFAAFA1855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5" y="219075"/>
          <a:ext cx="2305050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ED4E-8BC5-42DD-8B93-3DFDCA027963}">
  <dimension ref="A1:N44"/>
  <sheetViews>
    <sheetView topLeftCell="C1" zoomScale="87" zoomScaleNormal="87" workbookViewId="0">
      <selection activeCell="K6" sqref="K6"/>
    </sheetView>
  </sheetViews>
  <sheetFormatPr defaultColWidth="8.7109375" defaultRowHeight="12.75" x14ac:dyDescent="0.2"/>
  <cols>
    <col min="1" max="1" width="8.85546875" style="140" bestFit="1" customWidth="1"/>
    <col min="2" max="2" width="11.28515625" style="140" bestFit="1" customWidth="1"/>
    <col min="3" max="3" width="22.5703125" style="140" bestFit="1" customWidth="1"/>
    <col min="4" max="5" width="19.85546875" style="140" bestFit="1" customWidth="1"/>
    <col min="6" max="6" width="21.7109375" style="140" customWidth="1"/>
    <col min="7" max="7" width="22.5703125" style="140" bestFit="1" customWidth="1"/>
    <col min="8" max="8" width="21.140625" style="140" bestFit="1" customWidth="1"/>
    <col min="9" max="9" width="22.5703125" style="140" bestFit="1" customWidth="1"/>
    <col min="10" max="10" width="22.5703125" style="176" customWidth="1"/>
    <col min="11" max="12" width="19.42578125" style="164" bestFit="1" customWidth="1"/>
    <col min="13" max="13" width="33.28515625" style="140" customWidth="1"/>
    <col min="14" max="16384" width="8.7109375" style="140"/>
  </cols>
  <sheetData>
    <row r="1" spans="1:14" ht="15.75" x14ac:dyDescent="0.25">
      <c r="A1" s="178" t="s">
        <v>225</v>
      </c>
      <c r="B1" s="178"/>
      <c r="C1" s="178"/>
      <c r="D1" s="178"/>
      <c r="E1" s="178"/>
      <c r="F1" s="178"/>
      <c r="G1" s="178"/>
      <c r="H1" s="178"/>
      <c r="I1" s="178"/>
      <c r="J1" s="171"/>
    </row>
    <row r="2" spans="1:14" ht="16.5" thickBo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1"/>
    </row>
    <row r="3" spans="1:14" ht="15.75" x14ac:dyDescent="0.25">
      <c r="A3" s="178" t="s">
        <v>226</v>
      </c>
      <c r="B3" s="178"/>
      <c r="C3" s="178"/>
      <c r="D3" s="178"/>
      <c r="E3" s="178"/>
      <c r="F3" s="178"/>
      <c r="G3" s="178"/>
      <c r="H3" s="178"/>
      <c r="I3" s="179"/>
      <c r="J3" s="171"/>
      <c r="K3" s="174" t="s">
        <v>231</v>
      </c>
      <c r="L3" s="167" t="s">
        <v>233</v>
      </c>
    </row>
    <row r="4" spans="1:14" ht="16.5" thickBot="1" x14ac:dyDescent="0.3">
      <c r="A4" s="141" t="s">
        <v>0</v>
      </c>
      <c r="B4" s="141" t="s">
        <v>90</v>
      </c>
      <c r="C4" s="141" t="s">
        <v>91</v>
      </c>
      <c r="D4" s="141" t="s">
        <v>92</v>
      </c>
      <c r="E4" s="141" t="s">
        <v>93</v>
      </c>
      <c r="F4" s="141" t="s">
        <v>94</v>
      </c>
      <c r="G4" s="141" t="s">
        <v>220</v>
      </c>
      <c r="H4" s="141" t="s">
        <v>96</v>
      </c>
      <c r="I4" s="166" t="s">
        <v>95</v>
      </c>
      <c r="J4" s="141" t="s">
        <v>234</v>
      </c>
      <c r="K4" s="175" t="s">
        <v>232</v>
      </c>
      <c r="L4" s="168" t="str">
        <f>K4</f>
        <v>Growth %</v>
      </c>
    </row>
    <row r="5" spans="1:14" ht="15.75" x14ac:dyDescent="0.25">
      <c r="A5" s="142">
        <v>1</v>
      </c>
      <c r="B5" s="143" t="s">
        <v>48</v>
      </c>
      <c r="C5" s="144">
        <v>1215125028.3800001</v>
      </c>
      <c r="D5" s="144">
        <v>233431154.30000001</v>
      </c>
      <c r="E5" s="144">
        <v>91723375</v>
      </c>
      <c r="F5" s="144">
        <v>354786797.62</v>
      </c>
      <c r="G5" s="144">
        <f>SUM(C5:F5)</f>
        <v>1895066355.3000002</v>
      </c>
      <c r="H5" s="144">
        <v>1135364535</v>
      </c>
      <c r="I5" s="172">
        <f>H5+G5</f>
        <v>3030430890.3000002</v>
      </c>
      <c r="J5" s="144">
        <v>2650772644.8400002</v>
      </c>
      <c r="K5" s="169">
        <f>(I5-'Half year 2018'!D7)/'Half year 2018'!D7*100</f>
        <v>-15.718317759112033</v>
      </c>
      <c r="L5" s="169">
        <f>(I5-J5)/J5*100</f>
        <v>14.322550302420073</v>
      </c>
      <c r="M5" s="146"/>
      <c r="N5" s="145"/>
    </row>
    <row r="6" spans="1:14" ht="15.75" x14ac:dyDescent="0.25">
      <c r="A6" s="142">
        <v>2</v>
      </c>
      <c r="B6" s="143" t="s">
        <v>49</v>
      </c>
      <c r="C6" s="144">
        <v>949675890.13</v>
      </c>
      <c r="D6" s="144">
        <v>46060552.219999999</v>
      </c>
      <c r="E6" s="144">
        <v>21602425</v>
      </c>
      <c r="F6" s="144">
        <v>165102061.69999999</v>
      </c>
      <c r="G6" s="144">
        <f t="shared" ref="G6:G41" si="0">SUM(C6:F6)</f>
        <v>1182440929.05</v>
      </c>
      <c r="H6" s="144">
        <v>192832391.40000001</v>
      </c>
      <c r="I6" s="172">
        <f t="shared" ref="I6:I41" si="1">H6+G6</f>
        <v>1375273320.45</v>
      </c>
      <c r="J6" s="144">
        <v>2496052758.5</v>
      </c>
      <c r="K6" s="169">
        <f>(I6-'Half year 2018'!D8)/'Half year 2018'!D8*100</f>
        <v>-22.599806362178466</v>
      </c>
      <c r="L6" s="169">
        <f t="shared" ref="L6:L40" si="2">(I6-J6)/J6*100</f>
        <v>-44.90207325279178</v>
      </c>
      <c r="M6" s="146"/>
      <c r="N6" s="145"/>
    </row>
    <row r="7" spans="1:14" ht="15.75" x14ac:dyDescent="0.25">
      <c r="A7" s="142">
        <v>3</v>
      </c>
      <c r="B7" s="143" t="s">
        <v>50</v>
      </c>
      <c r="C7" s="144">
        <v>5431417720.3400002</v>
      </c>
      <c r="D7" s="144">
        <v>68667558.239999995</v>
      </c>
      <c r="E7" s="144">
        <v>73492150</v>
      </c>
      <c r="F7" s="144">
        <v>993478005.01999998</v>
      </c>
      <c r="G7" s="144">
        <f t="shared" si="0"/>
        <v>6567055433.6000004</v>
      </c>
      <c r="H7" s="144">
        <v>138697579.72999999</v>
      </c>
      <c r="I7" s="172">
        <f t="shared" si="1"/>
        <v>6705753013.3299999</v>
      </c>
      <c r="J7" s="144">
        <v>3507966222.1199999</v>
      </c>
      <c r="K7" s="169">
        <f>(I7-'Half year 2018'!D9)/'Half year 2018'!D9*100</f>
        <v>34.728150928175758</v>
      </c>
      <c r="L7" s="169">
        <f t="shared" si="2"/>
        <v>91.157855826714709</v>
      </c>
      <c r="M7" s="146"/>
      <c r="N7" s="145"/>
    </row>
    <row r="8" spans="1:14" ht="15.75" x14ac:dyDescent="0.25">
      <c r="A8" s="142">
        <v>4</v>
      </c>
      <c r="B8" s="143" t="s">
        <v>51</v>
      </c>
      <c r="C8" s="144">
        <v>2094173581.47</v>
      </c>
      <c r="D8" s="144">
        <v>231038807.66999999</v>
      </c>
      <c r="E8" s="144">
        <v>161735250</v>
      </c>
      <c r="F8" s="144">
        <v>627832929.15999997</v>
      </c>
      <c r="G8" s="144">
        <f t="shared" si="0"/>
        <v>3114780568.2999997</v>
      </c>
      <c r="H8" s="144">
        <v>985812693.67999995</v>
      </c>
      <c r="I8" s="172">
        <f t="shared" si="1"/>
        <v>4100593261.9799995</v>
      </c>
      <c r="J8" s="144" t="s">
        <v>100</v>
      </c>
      <c r="K8" s="169">
        <f>(I8-'Half year 2018'!D10)/'Half year 2018'!D10*100</f>
        <v>19.820580107182526</v>
      </c>
      <c r="L8" s="169" t="s">
        <v>100</v>
      </c>
      <c r="M8" s="146"/>
      <c r="N8" s="145"/>
    </row>
    <row r="9" spans="1:14" ht="15.75" x14ac:dyDescent="0.25">
      <c r="A9" s="142">
        <v>5</v>
      </c>
      <c r="B9" s="143" t="s">
        <v>52</v>
      </c>
      <c r="C9" s="144">
        <v>1847993961.6900001</v>
      </c>
      <c r="D9" s="144">
        <v>68907149.349999994</v>
      </c>
      <c r="E9" s="144">
        <v>97159372.430000007</v>
      </c>
      <c r="F9" s="144">
        <v>77058302.829999998</v>
      </c>
      <c r="G9" s="144">
        <f t="shared" si="0"/>
        <v>2091118786.3</v>
      </c>
      <c r="H9" s="144">
        <v>345692936.73000002</v>
      </c>
      <c r="I9" s="172">
        <f t="shared" si="1"/>
        <v>2436811723.0299997</v>
      </c>
      <c r="J9" s="144">
        <v>481127422</v>
      </c>
      <c r="K9" s="169">
        <f>(I9-'Half year 2018'!D11)/'Half year 2018'!D11*100</f>
        <v>-4.6755594127143176</v>
      </c>
      <c r="L9" s="169">
        <f t="shared" si="2"/>
        <v>406.47949204400157</v>
      </c>
      <c r="M9" s="146"/>
      <c r="N9" s="145"/>
    </row>
    <row r="10" spans="1:14" ht="15.75" x14ac:dyDescent="0.25">
      <c r="A10" s="142">
        <v>6</v>
      </c>
      <c r="B10" s="143" t="s">
        <v>53</v>
      </c>
      <c r="C10" s="144">
        <v>2541430854.04</v>
      </c>
      <c r="D10" s="144">
        <v>36189610.060000002</v>
      </c>
      <c r="E10" s="144">
        <v>8571500</v>
      </c>
      <c r="F10" s="144">
        <v>389517305.27999997</v>
      </c>
      <c r="G10" s="144">
        <f t="shared" si="0"/>
        <v>2975709269.3800001</v>
      </c>
      <c r="H10" s="144">
        <v>223128937.38</v>
      </c>
      <c r="I10" s="172">
        <f t="shared" si="1"/>
        <v>3198838206.7600002</v>
      </c>
      <c r="J10" s="144">
        <v>4322379822</v>
      </c>
      <c r="K10" s="169">
        <f>(I10-'Half year 2018'!D12)/'Half year 2018'!D12*100</f>
        <v>14.603081907919572</v>
      </c>
      <c r="L10" s="169">
        <f t="shared" si="2"/>
        <v>-25.993588289520748</v>
      </c>
      <c r="M10" s="146"/>
      <c r="N10" s="145"/>
    </row>
    <row r="11" spans="1:14" ht="15.75" x14ac:dyDescent="0.25">
      <c r="A11" s="142">
        <v>7</v>
      </c>
      <c r="B11" s="143" t="s">
        <v>54</v>
      </c>
      <c r="C11" s="144">
        <v>1437337051.1199999</v>
      </c>
      <c r="D11" s="144">
        <v>122156357.76000001</v>
      </c>
      <c r="E11" s="144">
        <v>38907600.020000003</v>
      </c>
      <c r="F11" s="144">
        <v>16584238.51</v>
      </c>
      <c r="G11" s="144">
        <f t="shared" si="0"/>
        <v>1614985247.4099998</v>
      </c>
      <c r="H11" s="144">
        <v>709645698.05999994</v>
      </c>
      <c r="I11" s="172">
        <f t="shared" si="1"/>
        <v>2324630945.4699998</v>
      </c>
      <c r="J11" s="144">
        <v>2321111301.0799999</v>
      </c>
      <c r="K11" s="169">
        <f>(I11-'Half year 2018'!D13)/'Half year 2018'!D13*100</f>
        <v>-30.108010605426305</v>
      </c>
      <c r="L11" s="169">
        <f t="shared" si="2"/>
        <v>0.15163617480825653</v>
      </c>
      <c r="M11" s="146"/>
      <c r="N11" s="145"/>
    </row>
    <row r="12" spans="1:14" ht="15.75" x14ac:dyDescent="0.25">
      <c r="A12" s="142">
        <v>8</v>
      </c>
      <c r="B12" s="143" t="s">
        <v>55</v>
      </c>
      <c r="C12" s="144">
        <v>887888902</v>
      </c>
      <c r="D12" s="144">
        <v>139952627</v>
      </c>
      <c r="E12" s="144">
        <v>31029931</v>
      </c>
      <c r="F12" s="144">
        <v>189341318</v>
      </c>
      <c r="G12" s="144">
        <f t="shared" si="0"/>
        <v>1248212778</v>
      </c>
      <c r="H12" s="144">
        <v>321985739</v>
      </c>
      <c r="I12" s="172">
        <f t="shared" si="1"/>
        <v>1570198517</v>
      </c>
      <c r="J12" s="144">
        <v>1127888594.47</v>
      </c>
      <c r="K12" s="169">
        <f>(I12-'Half year 2018'!D14)/'Half year 2018'!D14*100</f>
        <v>0.55070017513825498</v>
      </c>
      <c r="L12" s="169">
        <f t="shared" si="2"/>
        <v>39.215745659512002</v>
      </c>
      <c r="M12" s="146"/>
      <c r="N12" s="145"/>
    </row>
    <row r="13" spans="1:14" ht="15.75" x14ac:dyDescent="0.25">
      <c r="A13" s="142">
        <v>9</v>
      </c>
      <c r="B13" s="143" t="s">
        <v>56</v>
      </c>
      <c r="C13" s="144">
        <v>1871851328.3099999</v>
      </c>
      <c r="D13" s="144">
        <v>50623709.649999999</v>
      </c>
      <c r="E13" s="144">
        <v>215044771.21000001</v>
      </c>
      <c r="F13" s="144">
        <v>326188705.61000001</v>
      </c>
      <c r="G13" s="144">
        <f t="shared" si="0"/>
        <v>2463708514.7800002</v>
      </c>
      <c r="H13" s="144">
        <v>754545936.57000005</v>
      </c>
      <c r="I13" s="172">
        <f t="shared" si="1"/>
        <v>3218254451.3500004</v>
      </c>
      <c r="J13" s="144">
        <v>2888819247.21</v>
      </c>
      <c r="K13" s="169">
        <f>(I13-'Half year 2018'!D15)/'Half year 2018'!D15*100</f>
        <v>-46.308488629478241</v>
      </c>
      <c r="L13" s="169">
        <f t="shared" si="2"/>
        <v>11.403801205567513</v>
      </c>
      <c r="M13" s="146"/>
      <c r="N13" s="145"/>
    </row>
    <row r="14" spans="1:14" ht="15.75" x14ac:dyDescent="0.25">
      <c r="A14" s="142">
        <v>10</v>
      </c>
      <c r="B14" s="143" t="s">
        <v>57</v>
      </c>
      <c r="C14" s="144">
        <v>9327226475.7700005</v>
      </c>
      <c r="D14" s="144">
        <v>98118767.519999996</v>
      </c>
      <c r="E14" s="144">
        <v>112490815</v>
      </c>
      <c r="F14" s="144">
        <v>2279398512</v>
      </c>
      <c r="G14" s="144">
        <f t="shared" si="0"/>
        <v>11817234570.290001</v>
      </c>
      <c r="H14" s="144">
        <v>1329878008.01</v>
      </c>
      <c r="I14" s="172">
        <f t="shared" si="1"/>
        <v>13147112578.300001</v>
      </c>
      <c r="J14" s="144">
        <v>13024227534.790001</v>
      </c>
      <c r="K14" s="169">
        <f>(I14-'Half year 2018'!D16)/'Half year 2018'!D16*100</f>
        <v>-2.2830824344639207</v>
      </c>
      <c r="L14" s="169">
        <f t="shared" si="2"/>
        <v>0.94351118468832562</v>
      </c>
      <c r="M14" s="146"/>
      <c r="N14" s="145"/>
    </row>
    <row r="15" spans="1:14" ht="15.75" x14ac:dyDescent="0.25">
      <c r="A15" s="142">
        <v>11</v>
      </c>
      <c r="B15" s="143" t="s">
        <v>58</v>
      </c>
      <c r="C15" s="144">
        <v>877882763.5</v>
      </c>
      <c r="D15" s="144">
        <v>15245870</v>
      </c>
      <c r="E15" s="144">
        <v>31731575</v>
      </c>
      <c r="F15" s="144">
        <v>204317877.66</v>
      </c>
      <c r="G15" s="144">
        <f t="shared" si="0"/>
        <v>1129178086.1600001</v>
      </c>
      <c r="H15" s="144">
        <v>190903710.21000001</v>
      </c>
      <c r="I15" s="172">
        <f t="shared" si="1"/>
        <v>1320081796.3700001</v>
      </c>
      <c r="J15" s="144" t="s">
        <v>100</v>
      </c>
      <c r="K15" s="169">
        <f>(I15-'Half year 2018'!D17)/'Half year 2018'!D17*100</f>
        <v>8.3507511872731506</v>
      </c>
      <c r="L15" s="169" t="s">
        <v>100</v>
      </c>
      <c r="M15" s="146"/>
      <c r="N15" s="145"/>
    </row>
    <row r="16" spans="1:14" ht="15.75" x14ac:dyDescent="0.25">
      <c r="A16" s="142">
        <v>12</v>
      </c>
      <c r="B16" s="143" t="s">
        <v>59</v>
      </c>
      <c r="C16" s="144">
        <v>3224414260.4499998</v>
      </c>
      <c r="D16" s="144">
        <v>267452095.47</v>
      </c>
      <c r="E16" s="144">
        <v>125013545.64</v>
      </c>
      <c r="F16" s="144">
        <v>2036183280.9300001</v>
      </c>
      <c r="G16" s="144">
        <f t="shared" si="0"/>
        <v>5653063182.4899998</v>
      </c>
      <c r="H16" s="144">
        <v>1412227977.71</v>
      </c>
      <c r="I16" s="172">
        <f t="shared" si="1"/>
        <v>7065291160.1999998</v>
      </c>
      <c r="J16" s="144">
        <v>5431541016.9099998</v>
      </c>
      <c r="K16" s="169">
        <f>(I16-'Half year 2018'!D18)/'Half year 2018'!D18*100</f>
        <v>9.5980481838887002</v>
      </c>
      <c r="L16" s="169">
        <f t="shared" si="2"/>
        <v>30.07894330915758</v>
      </c>
      <c r="M16" s="146"/>
      <c r="N16" s="145"/>
    </row>
    <row r="17" spans="1:14" ht="15.75" x14ac:dyDescent="0.25">
      <c r="A17" s="142">
        <v>13</v>
      </c>
      <c r="B17" s="143" t="s">
        <v>60</v>
      </c>
      <c r="C17" s="144">
        <v>935820281.62</v>
      </c>
      <c r="D17" s="144">
        <v>28157287.940000001</v>
      </c>
      <c r="E17" s="144">
        <v>28740000</v>
      </c>
      <c r="F17" s="144">
        <v>81064995.439999998</v>
      </c>
      <c r="G17" s="144">
        <f t="shared" si="0"/>
        <v>1073782565</v>
      </c>
      <c r="H17" s="144">
        <v>152926840.75</v>
      </c>
      <c r="I17" s="172">
        <f t="shared" si="1"/>
        <v>1226709405.75</v>
      </c>
      <c r="J17" s="144">
        <v>1339201964.5799999</v>
      </c>
      <c r="K17" s="169">
        <f>(I17-'Half year 2018'!D19)/'Half year 2018'!D19*100</f>
        <v>-1.3378287748705899</v>
      </c>
      <c r="L17" s="169">
        <f t="shared" si="2"/>
        <v>-8.3999696688975369</v>
      </c>
      <c r="M17" s="146"/>
      <c r="N17" s="145"/>
    </row>
    <row r="18" spans="1:14" ht="15.75" x14ac:dyDescent="0.25">
      <c r="A18" s="142">
        <v>14</v>
      </c>
      <c r="B18" s="143" t="s">
        <v>61</v>
      </c>
      <c r="C18" s="144">
        <v>2040027857</v>
      </c>
      <c r="D18" s="144">
        <v>34079493</v>
      </c>
      <c r="E18" s="144">
        <v>131740280</v>
      </c>
      <c r="F18" s="144">
        <v>452839661</v>
      </c>
      <c r="G18" s="144">
        <f t="shared" si="0"/>
        <v>2658687291</v>
      </c>
      <c r="H18" s="144">
        <v>1486601546</v>
      </c>
      <c r="I18" s="172">
        <f t="shared" si="1"/>
        <v>4145288837</v>
      </c>
      <c r="J18" s="144">
        <v>4760304537</v>
      </c>
      <c r="K18" s="169">
        <f>(I18-'Half year 2018'!D20)/'Half year 2018'!D20*100</f>
        <v>16.130115536155252</v>
      </c>
      <c r="L18" s="169">
        <f t="shared" si="2"/>
        <v>-12.919671319759516</v>
      </c>
      <c r="M18" s="146"/>
      <c r="N18" s="145"/>
    </row>
    <row r="19" spans="1:14" ht="15.75" x14ac:dyDescent="0.25">
      <c r="A19" s="142">
        <v>15</v>
      </c>
      <c r="B19" s="143" t="s">
        <v>62</v>
      </c>
      <c r="C19" s="144">
        <v>756222757.19000006</v>
      </c>
      <c r="D19" s="144">
        <v>28266456</v>
      </c>
      <c r="E19" s="144">
        <v>17191020</v>
      </c>
      <c r="F19" s="144">
        <v>326356867.88999999</v>
      </c>
      <c r="G19" s="144">
        <f t="shared" si="0"/>
        <v>1128037101.0799999</v>
      </c>
      <c r="H19" s="144">
        <v>135770275.19999999</v>
      </c>
      <c r="I19" s="172">
        <f t="shared" si="1"/>
        <v>1263807376.28</v>
      </c>
      <c r="J19" s="144">
        <v>1163925631.1400001</v>
      </c>
      <c r="K19" s="169">
        <f>(I19-'Half year 2018'!D21)/'Half year 2018'!D21*100</f>
        <v>-2.0926032984808169</v>
      </c>
      <c r="L19" s="169">
        <f t="shared" si="2"/>
        <v>8.5814542156075113</v>
      </c>
      <c r="M19" s="146"/>
      <c r="N19" s="145"/>
    </row>
    <row r="20" spans="1:14" ht="15.75" x14ac:dyDescent="0.25">
      <c r="A20" s="142">
        <v>16</v>
      </c>
      <c r="B20" s="143" t="s">
        <v>63</v>
      </c>
      <c r="C20" s="144">
        <v>1833256826.45</v>
      </c>
      <c r="D20" s="144">
        <v>532208628.69999999</v>
      </c>
      <c r="E20" s="144">
        <v>192638853</v>
      </c>
      <c r="F20" s="144">
        <v>90098283.120000005</v>
      </c>
      <c r="G20" s="144">
        <f t="shared" si="0"/>
        <v>2648202591.27</v>
      </c>
      <c r="H20" s="144">
        <v>1826930614.1800001</v>
      </c>
      <c r="I20" s="172">
        <f t="shared" si="1"/>
        <v>4475133205.4499998</v>
      </c>
      <c r="J20" s="144">
        <v>1642936322.76</v>
      </c>
      <c r="K20" s="169">
        <f>(I20-'Half year 2018'!D22)/'Half year 2018'!D22*100</f>
        <v>30.877543657762541</v>
      </c>
      <c r="L20" s="169">
        <f t="shared" si="2"/>
        <v>172.38628445027854</v>
      </c>
      <c r="M20" s="146"/>
      <c r="N20" s="145"/>
    </row>
    <row r="21" spans="1:14" ht="15.75" x14ac:dyDescent="0.25">
      <c r="A21" s="142">
        <v>17</v>
      </c>
      <c r="B21" s="143" t="s">
        <v>64</v>
      </c>
      <c r="C21" s="144">
        <v>941472822.13999999</v>
      </c>
      <c r="D21" s="144">
        <v>7035834.2999999998</v>
      </c>
      <c r="E21" s="144">
        <v>11304300</v>
      </c>
      <c r="F21" s="144">
        <v>944167394.78999996</v>
      </c>
      <c r="G21" s="144">
        <f t="shared" si="0"/>
        <v>1903980351.23</v>
      </c>
      <c r="H21" s="144">
        <v>443731787.39999998</v>
      </c>
      <c r="I21" s="172">
        <f t="shared" si="1"/>
        <v>2347712138.6300001</v>
      </c>
      <c r="J21" s="144">
        <v>1600955245.48</v>
      </c>
      <c r="K21" s="169">
        <f>(I21-'Half year 2018'!D23)/'Half year 2018'!D23*100</f>
        <v>-11.583717700874271</v>
      </c>
      <c r="L21" s="169">
        <f t="shared" si="2"/>
        <v>46.644457754726723</v>
      </c>
      <c r="M21" s="146"/>
      <c r="N21" s="145"/>
    </row>
    <row r="22" spans="1:14" ht="15.75" x14ac:dyDescent="0.25">
      <c r="A22" s="142">
        <v>18</v>
      </c>
      <c r="B22" s="143" t="s">
        <v>65</v>
      </c>
      <c r="C22" s="144">
        <v>3368992310.9099998</v>
      </c>
      <c r="D22" s="144">
        <v>52598693.130000003</v>
      </c>
      <c r="E22" s="144">
        <v>92134671.390000001</v>
      </c>
      <c r="F22" s="144">
        <v>586955039.13999999</v>
      </c>
      <c r="G22" s="144">
        <f t="shared" si="0"/>
        <v>4100680714.5699997</v>
      </c>
      <c r="H22" s="144">
        <v>1893564135.99</v>
      </c>
      <c r="I22" s="172">
        <f t="shared" si="1"/>
        <v>5994244850.5599995</v>
      </c>
      <c r="J22" s="144">
        <v>6345109568.3000002</v>
      </c>
      <c r="K22" s="169">
        <f>(I22-'Half year 2018'!D24)/'Half year 2018'!D24*100</f>
        <v>-16.335103136684644</v>
      </c>
      <c r="L22" s="169">
        <f t="shared" si="2"/>
        <v>-5.5296872963851023</v>
      </c>
      <c r="M22" s="146"/>
      <c r="N22" s="145"/>
    </row>
    <row r="23" spans="1:14" ht="15.75" x14ac:dyDescent="0.25">
      <c r="A23" s="142">
        <v>19</v>
      </c>
      <c r="B23" s="143" t="s">
        <v>66</v>
      </c>
      <c r="C23" s="144">
        <v>3005177986.8000002</v>
      </c>
      <c r="D23" s="144">
        <v>97241424.159999996</v>
      </c>
      <c r="E23" s="144">
        <v>120136976.2</v>
      </c>
      <c r="F23" s="144">
        <v>281426978.06</v>
      </c>
      <c r="G23" s="144">
        <f t="shared" si="0"/>
        <v>3503983365.2199998</v>
      </c>
      <c r="H23" s="144">
        <v>3586396058.9699998</v>
      </c>
      <c r="I23" s="172">
        <f t="shared" si="1"/>
        <v>7090379424.1899996</v>
      </c>
      <c r="J23" s="144">
        <v>15655529215</v>
      </c>
      <c r="K23" s="169">
        <f>(I23-'Half year 2018'!D25)/'Half year 2018'!D25*100</f>
        <v>-23.444179897813768</v>
      </c>
      <c r="L23" s="169">
        <f t="shared" si="2"/>
        <v>-54.710062324839782</v>
      </c>
      <c r="M23" s="146"/>
      <c r="N23" s="145"/>
    </row>
    <row r="24" spans="1:14" ht="15.75" x14ac:dyDescent="0.25">
      <c r="A24" s="142">
        <v>20</v>
      </c>
      <c r="B24" s="143" t="s">
        <v>67</v>
      </c>
      <c r="C24" s="144">
        <v>1302911352</v>
      </c>
      <c r="D24" s="144">
        <v>66890283</v>
      </c>
      <c r="E24" s="144">
        <v>54195188</v>
      </c>
      <c r="F24" s="144">
        <v>52097800</v>
      </c>
      <c r="G24" s="144">
        <f t="shared" si="0"/>
        <v>1476094623</v>
      </c>
      <c r="H24" s="144">
        <v>136653011</v>
      </c>
      <c r="I24" s="172">
        <f t="shared" si="1"/>
        <v>1612747634</v>
      </c>
      <c r="J24" s="144">
        <v>1616988022</v>
      </c>
      <c r="K24" s="169">
        <f>(I24-'Half year 2018'!D26)/'Half year 2018'!D26*100</f>
        <v>-4.9733696338127533</v>
      </c>
      <c r="L24" s="169">
        <f t="shared" si="2"/>
        <v>-0.26223991410617881</v>
      </c>
      <c r="M24" s="146"/>
      <c r="N24" s="145"/>
    </row>
    <row r="25" spans="1:14" ht="15.75" x14ac:dyDescent="0.25">
      <c r="A25" s="142">
        <v>21</v>
      </c>
      <c r="B25" s="143" t="s">
        <v>68</v>
      </c>
      <c r="C25" s="144">
        <v>453501887.38999999</v>
      </c>
      <c r="D25" s="144">
        <v>423312211.13999999</v>
      </c>
      <c r="E25" s="144">
        <v>4582776.5</v>
      </c>
      <c r="F25" s="144">
        <v>117083050.81999999</v>
      </c>
      <c r="G25" s="144">
        <f t="shared" si="0"/>
        <v>998479925.8499999</v>
      </c>
      <c r="H25" s="144">
        <v>144274021.74000001</v>
      </c>
      <c r="I25" s="172">
        <f t="shared" si="1"/>
        <v>1142753947.5899999</v>
      </c>
      <c r="J25" s="144">
        <v>1015979545.79</v>
      </c>
      <c r="K25" s="169">
        <f>(I25-'Half year 2018'!D27)/'Half year 2018'!D27*100</f>
        <v>12.43011705908194</v>
      </c>
      <c r="L25" s="169">
        <f t="shared" si="2"/>
        <v>12.478046661994892</v>
      </c>
      <c r="M25" s="146"/>
      <c r="N25" s="145"/>
    </row>
    <row r="26" spans="1:14" ht="15.75" x14ac:dyDescent="0.25">
      <c r="A26" s="142">
        <v>22</v>
      </c>
      <c r="B26" s="143" t="s">
        <v>69</v>
      </c>
      <c r="C26" s="144">
        <v>1495560925.9100001</v>
      </c>
      <c r="D26" s="144">
        <v>26935688.370000001</v>
      </c>
      <c r="E26" s="144">
        <v>145269950</v>
      </c>
      <c r="F26" s="144">
        <v>252963878.40000001</v>
      </c>
      <c r="G26" s="144">
        <f t="shared" si="0"/>
        <v>1920730442.6800001</v>
      </c>
      <c r="H26" s="144">
        <v>609349474.77999997</v>
      </c>
      <c r="I26" s="172">
        <f t="shared" si="1"/>
        <v>2530079917.46</v>
      </c>
      <c r="J26" s="144">
        <v>3162481166</v>
      </c>
      <c r="K26" s="169">
        <f>(I26-'Half year 2018'!D28)/'Half year 2018'!D28*100</f>
        <v>-13.327728583200221</v>
      </c>
      <c r="L26" s="169">
        <f t="shared" si="2"/>
        <v>-19.996996514603115</v>
      </c>
      <c r="M26" s="146"/>
      <c r="N26" s="145"/>
    </row>
    <row r="27" spans="1:14" ht="15.75" x14ac:dyDescent="0.25">
      <c r="A27" s="142">
        <v>23</v>
      </c>
      <c r="B27" s="143" t="s">
        <v>70</v>
      </c>
      <c r="C27" s="144">
        <v>1441769687.75</v>
      </c>
      <c r="D27" s="144">
        <v>377062511.86000001</v>
      </c>
      <c r="E27" s="144">
        <v>95069304.25</v>
      </c>
      <c r="F27" s="144">
        <v>107764825.09999999</v>
      </c>
      <c r="G27" s="144">
        <f t="shared" si="0"/>
        <v>2021666328.96</v>
      </c>
      <c r="H27" s="144">
        <v>3947890376.1900001</v>
      </c>
      <c r="I27" s="172">
        <f t="shared" si="1"/>
        <v>5969556705.1499996</v>
      </c>
      <c r="J27" s="144">
        <v>5064521626.3000002</v>
      </c>
      <c r="K27" s="169">
        <f>(I27-'Half year 2018'!D29)/'Half year 2018'!D29*100</f>
        <v>63.367951009053478</v>
      </c>
      <c r="L27" s="169">
        <f t="shared" si="2"/>
        <v>17.870099994245521</v>
      </c>
      <c r="M27" s="146"/>
      <c r="N27" s="145"/>
    </row>
    <row r="28" spans="1:14" ht="15.75" x14ac:dyDescent="0.25">
      <c r="A28" s="142">
        <v>24</v>
      </c>
      <c r="B28" s="143" t="s">
        <v>71</v>
      </c>
      <c r="C28" s="144">
        <v>55372049946.25</v>
      </c>
      <c r="D28" s="144">
        <v>3491921642.9299998</v>
      </c>
      <c r="E28" s="144">
        <v>1882949297.76</v>
      </c>
      <c r="F28" s="144">
        <v>11716800094.73</v>
      </c>
      <c r="G28" s="144">
        <f t="shared" si="0"/>
        <v>72463720981.669998</v>
      </c>
      <c r="H28" s="144">
        <v>14599904686.139999</v>
      </c>
      <c r="I28" s="172">
        <f t="shared" si="1"/>
        <v>87063625667.809998</v>
      </c>
      <c r="J28" s="144">
        <v>73744991387.270004</v>
      </c>
      <c r="K28" s="169">
        <f>(I28-'Half year 2018'!D30)/'Half year 2018'!D30*100</f>
        <v>-13.07447886801714</v>
      </c>
      <c r="L28" s="169">
        <f t="shared" si="2"/>
        <v>18.060391668632128</v>
      </c>
      <c r="M28" s="146"/>
      <c r="N28" s="145"/>
    </row>
    <row r="29" spans="1:14" ht="15.75" x14ac:dyDescent="0.25">
      <c r="A29" s="142">
        <v>25</v>
      </c>
      <c r="B29" s="143" t="s">
        <v>221</v>
      </c>
      <c r="C29" s="144">
        <v>1486038374.9100001</v>
      </c>
      <c r="D29" s="144">
        <v>6264460</v>
      </c>
      <c r="E29" s="144">
        <v>35059775</v>
      </c>
      <c r="F29" s="144">
        <v>46342121.109999999</v>
      </c>
      <c r="G29" s="144">
        <f t="shared" si="0"/>
        <v>1573704731.02</v>
      </c>
      <c r="H29" s="144">
        <v>17336698.199999999</v>
      </c>
      <c r="I29" s="172">
        <f t="shared" si="1"/>
        <v>1591041429.22</v>
      </c>
      <c r="J29" s="144">
        <v>1258130563.97</v>
      </c>
      <c r="K29" s="169">
        <f>(I29-'Half year 2018'!D31)/'Half year 2018'!D31*100</f>
        <v>16.405084951895123</v>
      </c>
      <c r="L29" s="169">
        <f t="shared" si="2"/>
        <v>26.4607565211283</v>
      </c>
      <c r="M29" s="146"/>
      <c r="N29" s="145"/>
    </row>
    <row r="30" spans="1:14" ht="15.75" x14ac:dyDescent="0.25">
      <c r="A30" s="142">
        <v>26</v>
      </c>
      <c r="B30" s="143" t="s">
        <v>73</v>
      </c>
      <c r="C30" s="144">
        <v>1013573843.86</v>
      </c>
      <c r="D30" s="144">
        <v>110095418.87</v>
      </c>
      <c r="E30" s="144">
        <v>40678198.140000001</v>
      </c>
      <c r="F30" s="144">
        <v>443011578.06999999</v>
      </c>
      <c r="G30" s="144">
        <f t="shared" si="0"/>
        <v>1607359038.9400001</v>
      </c>
      <c r="H30" s="144">
        <v>48663880.700000003</v>
      </c>
      <c r="I30" s="172">
        <f t="shared" si="1"/>
        <v>1656022919.6400001</v>
      </c>
      <c r="J30" s="144">
        <v>1666231140</v>
      </c>
      <c r="K30" s="169">
        <f>(I30-'Half year 2018'!D32)/'Half year 2018'!D32*100</f>
        <v>-35.623106385021416</v>
      </c>
      <c r="L30" s="169">
        <f t="shared" si="2"/>
        <v>-0.6126533177143656</v>
      </c>
      <c r="M30" s="146"/>
      <c r="N30" s="145"/>
    </row>
    <row r="31" spans="1:14" ht="15.75" x14ac:dyDescent="0.25">
      <c r="A31" s="142">
        <v>27</v>
      </c>
      <c r="B31" s="143" t="s">
        <v>74</v>
      </c>
      <c r="C31" s="144">
        <v>10474280007.49</v>
      </c>
      <c r="D31" s="144">
        <v>1466696811.79</v>
      </c>
      <c r="E31" s="144">
        <v>440608946.54000002</v>
      </c>
      <c r="F31" s="144">
        <v>2216334577.8299999</v>
      </c>
      <c r="G31" s="144">
        <f t="shared" si="0"/>
        <v>14597920343.65</v>
      </c>
      <c r="H31" s="144">
        <v>5979559293.6700001</v>
      </c>
      <c r="I31" s="172">
        <f t="shared" si="1"/>
        <v>20577479637.32</v>
      </c>
      <c r="J31" s="144">
        <v>16913911055.360003</v>
      </c>
      <c r="K31" s="169">
        <f>(I31-'Half year 2018'!D33)/'Half year 2018'!D33*100</f>
        <v>-2.8400231419437025</v>
      </c>
      <c r="L31" s="169">
        <f t="shared" si="2"/>
        <v>21.660091329373614</v>
      </c>
      <c r="M31" s="146"/>
      <c r="N31" s="145"/>
    </row>
    <row r="32" spans="1:14" ht="15.75" x14ac:dyDescent="0.25">
      <c r="A32" s="142">
        <v>28</v>
      </c>
      <c r="B32" s="143" t="s">
        <v>75</v>
      </c>
      <c r="C32" s="144">
        <v>1931602845.96</v>
      </c>
      <c r="D32" s="144">
        <v>123256634.76000001</v>
      </c>
      <c r="E32" s="144">
        <v>165258411</v>
      </c>
      <c r="F32" s="144">
        <v>1457399432.77</v>
      </c>
      <c r="G32" s="144">
        <f t="shared" si="0"/>
        <v>3677517324.4900002</v>
      </c>
      <c r="H32" s="144">
        <v>1366967503.3399999</v>
      </c>
      <c r="I32" s="172">
        <f t="shared" si="1"/>
        <v>5044484827.8299999</v>
      </c>
      <c r="J32" s="144">
        <v>2726730441.8499999</v>
      </c>
      <c r="K32" s="169">
        <f>(I32-'Half year 2018'!D34)/'Half year 2018'!D34*100</f>
        <v>-13.140205561616092</v>
      </c>
      <c r="L32" s="169">
        <f t="shared" si="2"/>
        <v>85.001228959305465</v>
      </c>
      <c r="M32" s="146"/>
      <c r="N32" s="145"/>
    </row>
    <row r="33" spans="1:14" ht="15.75" x14ac:dyDescent="0.25">
      <c r="A33" s="142">
        <v>29</v>
      </c>
      <c r="B33" s="143" t="s">
        <v>76</v>
      </c>
      <c r="C33" s="144">
        <v>1857355261.6700001</v>
      </c>
      <c r="D33" s="144">
        <v>217426786.61000001</v>
      </c>
      <c r="E33" s="144">
        <v>28543750</v>
      </c>
      <c r="F33" s="144">
        <v>101893791.52</v>
      </c>
      <c r="G33" s="144">
        <f t="shared" si="0"/>
        <v>2205219589.8000002</v>
      </c>
      <c r="H33" s="144">
        <v>532883083.57999998</v>
      </c>
      <c r="I33" s="172">
        <f t="shared" si="1"/>
        <v>2738102673.3800001</v>
      </c>
      <c r="J33" s="144">
        <v>2471993526.1900001</v>
      </c>
      <c r="K33" s="169">
        <f>(I33-'Half year 2018'!D35)/'Half year 2018'!D35*100</f>
        <v>3.128111321429619</v>
      </c>
      <c r="L33" s="169">
        <f t="shared" si="2"/>
        <v>10.76496133062877</v>
      </c>
      <c r="M33" s="146"/>
      <c r="N33" s="145"/>
    </row>
    <row r="34" spans="1:14" ht="15.75" x14ac:dyDescent="0.25">
      <c r="A34" s="142">
        <v>30</v>
      </c>
      <c r="B34" s="143" t="s">
        <v>77</v>
      </c>
      <c r="C34" s="144">
        <v>3600375709.6900001</v>
      </c>
      <c r="D34" s="144">
        <v>188812835.78</v>
      </c>
      <c r="E34" s="144">
        <v>169192251.30000001</v>
      </c>
      <c r="F34" s="144">
        <v>908317756.86000001</v>
      </c>
      <c r="G34" s="144">
        <f t="shared" si="0"/>
        <v>4866698553.6300001</v>
      </c>
      <c r="H34" s="144">
        <v>1015791626.12</v>
      </c>
      <c r="I34" s="172">
        <f t="shared" si="1"/>
        <v>5882490179.75</v>
      </c>
      <c r="J34" s="144">
        <v>5657505834.9300003</v>
      </c>
      <c r="K34" s="169">
        <f>(I34-'Half year 2018'!D36)/'Half year 2018'!D36*100</f>
        <v>-15.654712869729837</v>
      </c>
      <c r="L34" s="169">
        <f t="shared" si="2"/>
        <v>3.9767408357040326</v>
      </c>
      <c r="M34" s="146"/>
      <c r="N34" s="145"/>
    </row>
    <row r="35" spans="1:14" ht="15.75" x14ac:dyDescent="0.25">
      <c r="A35" s="142">
        <v>31</v>
      </c>
      <c r="B35" s="143" t="s">
        <v>78</v>
      </c>
      <c r="C35" s="144">
        <v>1557300769.9300001</v>
      </c>
      <c r="D35" s="144">
        <v>55756820.869999997</v>
      </c>
      <c r="E35" s="144">
        <v>85472625</v>
      </c>
      <c r="F35" s="144">
        <v>410693100.83999997</v>
      </c>
      <c r="G35" s="144">
        <f t="shared" si="0"/>
        <v>2109223316.6399999</v>
      </c>
      <c r="H35" s="144">
        <v>1151510764.3399999</v>
      </c>
      <c r="I35" s="172">
        <f t="shared" si="1"/>
        <v>3260734080.9799995</v>
      </c>
      <c r="J35" s="144">
        <v>2512723863.7600002</v>
      </c>
      <c r="K35" s="169">
        <f>(I35-'Half year 2018'!D37)/'Half year 2018'!D37*100</f>
        <v>2.8261175488431336</v>
      </c>
      <c r="L35" s="169">
        <f t="shared" si="2"/>
        <v>29.768898525152249</v>
      </c>
      <c r="M35" s="146"/>
      <c r="N35" s="145"/>
    </row>
    <row r="36" spans="1:14" ht="15.75" x14ac:dyDescent="0.25">
      <c r="A36" s="142">
        <v>32</v>
      </c>
      <c r="B36" s="143" t="s">
        <v>79</v>
      </c>
      <c r="C36" s="144">
        <v>17306369183.439999</v>
      </c>
      <c r="D36" s="144">
        <v>125767029.04000001</v>
      </c>
      <c r="E36" s="144">
        <v>89911541.030000001</v>
      </c>
      <c r="F36" s="144">
        <v>4048328371.6300001</v>
      </c>
      <c r="G36" s="144">
        <f t="shared" si="0"/>
        <v>21570376125.139999</v>
      </c>
      <c r="H36" s="144">
        <v>1311055318.5999999</v>
      </c>
      <c r="I36" s="172">
        <f t="shared" si="1"/>
        <v>22881431443.739998</v>
      </c>
      <c r="J36" s="144">
        <v>18495622155.93</v>
      </c>
      <c r="K36" s="169">
        <f>(I36-'Half year 2018'!D38)/'Half year 2018'!D38*100</f>
        <v>-2.3439210234045116</v>
      </c>
      <c r="L36" s="169">
        <f t="shared" si="2"/>
        <v>23.712688607254204</v>
      </c>
      <c r="M36" s="146"/>
      <c r="N36" s="145"/>
    </row>
    <row r="37" spans="1:14" ht="15.75" x14ac:dyDescent="0.25">
      <c r="A37" s="142">
        <v>33</v>
      </c>
      <c r="B37" s="143" t="s">
        <v>80</v>
      </c>
      <c r="C37" s="144">
        <v>4081907861.79</v>
      </c>
      <c r="D37" s="144">
        <v>277990901.16000003</v>
      </c>
      <c r="E37" s="144">
        <v>30822324</v>
      </c>
      <c r="F37" s="144">
        <v>2769861584.8299999</v>
      </c>
      <c r="G37" s="144">
        <f t="shared" si="0"/>
        <v>7160582671.7799997</v>
      </c>
      <c r="H37" s="144">
        <v>598342037.15999997</v>
      </c>
      <c r="I37" s="172">
        <f t="shared" si="1"/>
        <v>7758924708.9399996</v>
      </c>
      <c r="J37" s="144">
        <v>2658298362.6599998</v>
      </c>
      <c r="K37" s="169">
        <f>(I37-'Half year 2018'!D39)/'Half year 2018'!D39*100</f>
        <v>123.51433630598265</v>
      </c>
      <c r="L37" s="169">
        <f t="shared" si="2"/>
        <v>191.87561554136866</v>
      </c>
      <c r="M37" s="146"/>
      <c r="N37" s="145"/>
    </row>
    <row r="38" spans="1:14" ht="15.75" x14ac:dyDescent="0.25">
      <c r="A38" s="142">
        <v>34</v>
      </c>
      <c r="B38" s="143" t="s">
        <v>81</v>
      </c>
      <c r="C38" s="144">
        <v>607698492.72000003</v>
      </c>
      <c r="D38" s="144">
        <v>34406813.649999999</v>
      </c>
      <c r="E38" s="144">
        <v>9839433.1400000006</v>
      </c>
      <c r="F38" s="144">
        <v>12987456.57</v>
      </c>
      <c r="G38" s="144">
        <f t="shared" si="0"/>
        <v>664932196.08000004</v>
      </c>
      <c r="H38" s="144">
        <v>852749195.39999998</v>
      </c>
      <c r="I38" s="172">
        <f t="shared" si="1"/>
        <v>1517681391.48</v>
      </c>
      <c r="J38" s="144">
        <v>1504282205.9300001</v>
      </c>
      <c r="K38" s="169">
        <f>(I38-'Half year 2018'!D40)/'Half year 2018'!D40*100</f>
        <v>7.3141172946565831</v>
      </c>
      <c r="L38" s="169">
        <f t="shared" si="2"/>
        <v>0.89073615955698315</v>
      </c>
      <c r="M38" s="146"/>
      <c r="N38" s="145"/>
    </row>
    <row r="39" spans="1:14" ht="15.75" x14ac:dyDescent="0.25">
      <c r="A39" s="142">
        <v>35</v>
      </c>
      <c r="B39" s="143" t="s">
        <v>82</v>
      </c>
      <c r="C39" s="144">
        <v>593605811.5</v>
      </c>
      <c r="D39" s="144">
        <v>975469.58</v>
      </c>
      <c r="E39" s="144">
        <v>13115709.15</v>
      </c>
      <c r="F39" s="144">
        <v>94136191.269999996</v>
      </c>
      <c r="G39" s="144">
        <f t="shared" si="0"/>
        <v>701833181.5</v>
      </c>
      <c r="H39" s="144">
        <v>562576319.51999998</v>
      </c>
      <c r="I39" s="172">
        <f t="shared" si="1"/>
        <v>1264409501.02</v>
      </c>
      <c r="J39" s="144">
        <v>1126439607.1900001</v>
      </c>
      <c r="K39" s="169">
        <f>(I39-'Half year 2018'!D41)/'Half year 2018'!D41*100</f>
        <v>60.36470608251291</v>
      </c>
      <c r="L39" s="169">
        <f t="shared" si="2"/>
        <v>12.24831699359166</v>
      </c>
      <c r="M39" s="146"/>
      <c r="N39" s="145"/>
    </row>
    <row r="40" spans="1:14" ht="15.75" x14ac:dyDescent="0.25">
      <c r="A40" s="142">
        <v>36</v>
      </c>
      <c r="B40" s="143" t="s">
        <v>83</v>
      </c>
      <c r="C40" s="144">
        <v>863749450.48000002</v>
      </c>
      <c r="D40" s="144">
        <v>216898184.5</v>
      </c>
      <c r="E40" s="144">
        <v>193000300</v>
      </c>
      <c r="F40" s="144">
        <v>253408898.90000001</v>
      </c>
      <c r="G40" s="144">
        <f t="shared" si="0"/>
        <v>1527056833.8800001</v>
      </c>
      <c r="H40" s="144">
        <v>268493231.60000002</v>
      </c>
      <c r="I40" s="172">
        <f t="shared" si="1"/>
        <v>1795550065.48</v>
      </c>
      <c r="J40" s="144">
        <v>1282535761.0599999</v>
      </c>
      <c r="K40" s="169">
        <f>(I40-'Half year 2018'!D42)/'Half year 2018'!D42*100</f>
        <v>33.754411523756403</v>
      </c>
      <c r="L40" s="169">
        <f t="shared" si="2"/>
        <v>39.999999999688121</v>
      </c>
      <c r="M40" s="146"/>
      <c r="N40" s="145"/>
    </row>
    <row r="41" spans="1:14" ht="15.75" x14ac:dyDescent="0.25">
      <c r="A41" s="142">
        <v>37</v>
      </c>
      <c r="B41" s="143" t="s">
        <v>222</v>
      </c>
      <c r="C41" s="144">
        <v>13044686952.75</v>
      </c>
      <c r="D41" s="144">
        <v>243457145.28</v>
      </c>
      <c r="E41" s="144">
        <v>0</v>
      </c>
      <c r="F41" s="144">
        <v>764079960.10000002</v>
      </c>
      <c r="G41" s="144">
        <f t="shared" si="0"/>
        <v>14052224058.130001</v>
      </c>
      <c r="H41" s="144">
        <v>0</v>
      </c>
      <c r="I41" s="172">
        <f t="shared" si="1"/>
        <v>14052224058.130001</v>
      </c>
      <c r="J41" s="144" t="s">
        <v>100</v>
      </c>
      <c r="K41" s="169">
        <f>(I41-'Half year 2018'!D44)/'Half year 2018'!D44*100</f>
        <v>-7.509712097077899</v>
      </c>
      <c r="L41" s="169" t="s">
        <v>100</v>
      </c>
      <c r="M41" s="146"/>
      <c r="N41" s="145"/>
    </row>
    <row r="42" spans="1:14" ht="15.75" x14ac:dyDescent="0.25">
      <c r="A42" s="143"/>
      <c r="B42" s="141" t="s">
        <v>95</v>
      </c>
      <c r="C42" s="147">
        <v>163071727024.79999</v>
      </c>
      <c r="D42" s="147">
        <v>9611359725.6599998</v>
      </c>
      <c r="E42" s="147">
        <v>5085958191.6999998</v>
      </c>
      <c r="F42" s="147">
        <v>36196203025.110001</v>
      </c>
      <c r="G42" s="147">
        <f>SUM(G5:G41)</f>
        <v>213965247967.26996</v>
      </c>
      <c r="H42" s="147">
        <f t="shared" ref="H42" si="3">SUM(H5:H41)</f>
        <v>50410637924.049988</v>
      </c>
      <c r="I42" s="173">
        <f>SUM(I5:I41)</f>
        <v>264375885891.32001</v>
      </c>
      <c r="J42" s="147"/>
      <c r="K42" s="169">
        <f>(I42-'Half year 2018'!D45)/'Half year 2018'!D45*100</f>
        <v>-5.0841260485338946</v>
      </c>
      <c r="L42" s="165"/>
      <c r="M42" s="146"/>
      <c r="N42" s="145"/>
    </row>
    <row r="44" spans="1:14" x14ac:dyDescent="0.2">
      <c r="A44" s="140" t="s">
        <v>227</v>
      </c>
    </row>
  </sheetData>
  <mergeCells count="2">
    <mergeCell ref="A1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D593-E9B7-4525-8E49-15AB1F2CB461}">
  <dimension ref="A1:J43"/>
  <sheetViews>
    <sheetView workbookViewId="0">
      <selection activeCell="E8" sqref="E8"/>
    </sheetView>
  </sheetViews>
  <sheetFormatPr defaultRowHeight="15" x14ac:dyDescent="0.25"/>
  <cols>
    <col min="1" max="1" width="10.42578125" style="134" bestFit="1" customWidth="1"/>
    <col min="2" max="2" width="18.85546875" style="134" bestFit="1" customWidth="1"/>
    <col min="3" max="3" width="17.5703125" style="134" bestFit="1" customWidth="1"/>
    <col min="4" max="4" width="17.85546875" style="134" bestFit="1" customWidth="1"/>
    <col min="5" max="5" width="18.85546875" style="134" bestFit="1" customWidth="1"/>
    <col min="6" max="6" width="18.5703125" style="134" bestFit="1" customWidth="1"/>
    <col min="7" max="7" width="18.85546875" style="134" bestFit="1" customWidth="1"/>
    <col min="8" max="8" width="18.5703125" style="134" bestFit="1" customWidth="1"/>
    <col min="9" max="9" width="16.42578125" style="134" bestFit="1" customWidth="1"/>
    <col min="10" max="16384" width="9.140625" style="134"/>
  </cols>
  <sheetData>
    <row r="1" spans="1:10" ht="19.5" thickBot="1" x14ac:dyDescent="0.35">
      <c r="A1" s="180" t="s">
        <v>228</v>
      </c>
      <c r="B1" s="181"/>
      <c r="C1" s="181"/>
      <c r="D1" s="181"/>
      <c r="E1" s="181"/>
      <c r="F1" s="181"/>
      <c r="G1" s="181"/>
      <c r="H1" s="181"/>
    </row>
    <row r="2" spans="1:10" ht="15.75" thickBot="1" x14ac:dyDescent="0.3">
      <c r="A2" s="148" t="s">
        <v>90</v>
      </c>
      <c r="B2" s="149" t="s">
        <v>91</v>
      </c>
      <c r="C2" s="149" t="s">
        <v>92</v>
      </c>
      <c r="D2" s="149" t="s">
        <v>93</v>
      </c>
      <c r="E2" s="149" t="s">
        <v>94</v>
      </c>
      <c r="F2" s="149" t="s">
        <v>220</v>
      </c>
      <c r="G2" s="149" t="s">
        <v>96</v>
      </c>
      <c r="H2" s="150" t="s">
        <v>95</v>
      </c>
    </row>
    <row r="3" spans="1:10" x14ac:dyDescent="0.25">
      <c r="A3" s="151" t="s">
        <v>48</v>
      </c>
      <c r="B3" s="152">
        <v>3724978312.3299999</v>
      </c>
      <c r="C3" s="152">
        <v>713107489.88999999</v>
      </c>
      <c r="D3" s="152">
        <v>246242625</v>
      </c>
      <c r="E3" s="152">
        <v>1303495973.46</v>
      </c>
      <c r="F3" s="152">
        <v>5987824400.6800003</v>
      </c>
      <c r="G3" s="152">
        <v>4019610748.6900001</v>
      </c>
      <c r="H3" s="153">
        <v>10007435149.370001</v>
      </c>
      <c r="I3" s="9" t="s">
        <v>2</v>
      </c>
      <c r="J3" s="155"/>
    </row>
    <row r="4" spans="1:10" x14ac:dyDescent="0.25">
      <c r="A4" s="156" t="s">
        <v>49</v>
      </c>
      <c r="B4" s="152">
        <v>2817563842.6100001</v>
      </c>
      <c r="C4" s="152">
        <v>73917102.310000002</v>
      </c>
      <c r="D4" s="152">
        <v>63993001</v>
      </c>
      <c r="E4" s="152">
        <v>544661354</v>
      </c>
      <c r="F4" s="152">
        <v>3500135299.9200001</v>
      </c>
      <c r="G4" s="152">
        <v>1051628650.75</v>
      </c>
      <c r="H4" s="157">
        <v>4551763950.6700001</v>
      </c>
      <c r="I4" s="5" t="s">
        <v>10</v>
      </c>
      <c r="J4" s="155"/>
    </row>
    <row r="5" spans="1:10" x14ac:dyDescent="0.25">
      <c r="A5" s="156" t="s">
        <v>50</v>
      </c>
      <c r="B5" s="152">
        <v>14415546056.18</v>
      </c>
      <c r="C5" s="152">
        <v>171087611.58999997</v>
      </c>
      <c r="D5" s="152">
        <v>227752400</v>
      </c>
      <c r="E5" s="152">
        <v>2970624659.8299999</v>
      </c>
      <c r="F5" s="152">
        <v>17785010727.599998</v>
      </c>
      <c r="G5" s="152">
        <v>753257017.92000008</v>
      </c>
      <c r="H5" s="157">
        <v>18538267745.519997</v>
      </c>
      <c r="I5" s="5" t="s">
        <v>11</v>
      </c>
      <c r="J5" s="155"/>
    </row>
    <row r="6" spans="1:10" x14ac:dyDescent="0.25">
      <c r="A6" s="156" t="s">
        <v>51</v>
      </c>
      <c r="B6" s="152">
        <v>5834772334.4300003</v>
      </c>
      <c r="C6" s="152">
        <v>482662813.53999996</v>
      </c>
      <c r="D6" s="152">
        <v>486591275</v>
      </c>
      <c r="E6" s="152">
        <v>1531586768.48</v>
      </c>
      <c r="F6" s="152">
        <v>8335613191.4499998</v>
      </c>
      <c r="G6" s="152">
        <v>2832373616.4899998</v>
      </c>
      <c r="H6" s="157">
        <v>11167986807.939999</v>
      </c>
      <c r="I6" s="30" t="s">
        <v>12</v>
      </c>
      <c r="J6" s="155"/>
    </row>
    <row r="7" spans="1:10" x14ac:dyDescent="0.25">
      <c r="A7" s="156" t="s">
        <v>52</v>
      </c>
      <c r="B7" s="152">
        <v>5735727492.5500002</v>
      </c>
      <c r="C7" s="152">
        <v>184932203.44</v>
      </c>
      <c r="D7" s="152">
        <v>231969950.76000002</v>
      </c>
      <c r="E7" s="152">
        <v>325611524.19</v>
      </c>
      <c r="F7" s="152">
        <v>6478241170.9400005</v>
      </c>
      <c r="G7" s="152">
        <v>565011353.21000004</v>
      </c>
      <c r="H7" s="157">
        <v>7043252524.1500006</v>
      </c>
      <c r="I7" s="5" t="s">
        <v>13</v>
      </c>
      <c r="J7" s="155"/>
    </row>
    <row r="8" spans="1:10" x14ac:dyDescent="0.25">
      <c r="A8" s="156" t="s">
        <v>53</v>
      </c>
      <c r="B8" s="152">
        <v>8698946235.4899998</v>
      </c>
      <c r="C8" s="152">
        <v>82628233.300000012</v>
      </c>
      <c r="D8" s="152">
        <v>26916071.859999999</v>
      </c>
      <c r="E8" s="152">
        <v>900406792.48000002</v>
      </c>
      <c r="F8" s="152">
        <v>9708897333.1299992</v>
      </c>
      <c r="G8" s="152">
        <v>364180693.25999999</v>
      </c>
      <c r="H8" s="157">
        <v>10073078026.389999</v>
      </c>
      <c r="I8" s="5" t="s">
        <v>14</v>
      </c>
      <c r="J8" s="155"/>
    </row>
    <row r="9" spans="1:10" x14ac:dyDescent="0.25">
      <c r="A9" s="156" t="s">
        <v>54</v>
      </c>
      <c r="B9" s="152">
        <v>5728622154.1999998</v>
      </c>
      <c r="C9" s="152">
        <v>360522908.61000001</v>
      </c>
      <c r="D9" s="152">
        <v>112379400.05000001</v>
      </c>
      <c r="E9" s="152">
        <v>150480303.19</v>
      </c>
      <c r="F9" s="152">
        <v>6352004766.0500002</v>
      </c>
      <c r="G9" s="152">
        <v>2036332227.21</v>
      </c>
      <c r="H9" s="157">
        <v>8388336993.2600002</v>
      </c>
      <c r="I9" s="5" t="s">
        <v>15</v>
      </c>
      <c r="J9" s="155"/>
    </row>
    <row r="10" spans="1:10" x14ac:dyDescent="0.25">
      <c r="A10" s="156" t="s">
        <v>55</v>
      </c>
      <c r="B10" s="152">
        <v>2499122499.0599999</v>
      </c>
      <c r="C10" s="152">
        <v>320494692.06</v>
      </c>
      <c r="D10" s="152">
        <v>132778615</v>
      </c>
      <c r="E10" s="152">
        <v>509761318</v>
      </c>
      <c r="F10" s="152">
        <v>3462157124.1199999</v>
      </c>
      <c r="G10" s="152">
        <v>1168700305.1100001</v>
      </c>
      <c r="H10" s="157">
        <v>4630857429.2299995</v>
      </c>
      <c r="I10" s="5" t="s">
        <v>16</v>
      </c>
      <c r="J10" s="155"/>
    </row>
    <row r="11" spans="1:10" x14ac:dyDescent="0.25">
      <c r="A11" s="156" t="s">
        <v>56</v>
      </c>
      <c r="B11" s="152">
        <v>5966121308.25</v>
      </c>
      <c r="C11" s="152">
        <v>135759969.05000001</v>
      </c>
      <c r="D11" s="152">
        <v>717943970.81000006</v>
      </c>
      <c r="E11" s="152">
        <v>3272150191.2200003</v>
      </c>
      <c r="F11" s="152">
        <v>10091975439.330002</v>
      </c>
      <c r="G11" s="152">
        <v>2884082241.0500002</v>
      </c>
      <c r="H11" s="157">
        <v>12976057680.380001</v>
      </c>
      <c r="I11" s="5" t="s">
        <v>17</v>
      </c>
      <c r="J11" s="155"/>
    </row>
    <row r="12" spans="1:10" x14ac:dyDescent="0.25">
      <c r="A12" s="156" t="s">
        <v>57</v>
      </c>
      <c r="B12" s="152">
        <v>31587164214.91</v>
      </c>
      <c r="C12" s="152">
        <v>333039138.75</v>
      </c>
      <c r="D12" s="152">
        <v>370875100.38999999</v>
      </c>
      <c r="E12" s="152">
        <v>4993798216.0300007</v>
      </c>
      <c r="F12" s="152">
        <v>37284876670.080002</v>
      </c>
      <c r="G12" s="152">
        <v>5659628782.0300007</v>
      </c>
      <c r="H12" s="157">
        <v>42944505452.110001</v>
      </c>
      <c r="I12" s="5" t="s">
        <v>18</v>
      </c>
      <c r="J12" s="155"/>
    </row>
    <row r="13" spans="1:10" x14ac:dyDescent="0.25">
      <c r="A13" s="156" t="s">
        <v>58</v>
      </c>
      <c r="B13" s="152">
        <v>2173055629.8299999</v>
      </c>
      <c r="C13" s="152">
        <v>42044751.409999996</v>
      </c>
      <c r="D13" s="152">
        <v>112882170</v>
      </c>
      <c r="E13" s="152">
        <v>691607778.93999994</v>
      </c>
      <c r="F13" s="152">
        <v>3019590330.1800003</v>
      </c>
      <c r="G13" s="152">
        <v>764450032.20000005</v>
      </c>
      <c r="H13" s="157">
        <v>3784040362.3800001</v>
      </c>
      <c r="I13" s="5" t="s">
        <v>19</v>
      </c>
      <c r="J13" s="155"/>
    </row>
    <row r="14" spans="1:10" x14ac:dyDescent="0.25">
      <c r="A14" s="156" t="s">
        <v>59</v>
      </c>
      <c r="B14" s="152">
        <v>8868622151.3600006</v>
      </c>
      <c r="C14" s="152">
        <v>864665924.61000001</v>
      </c>
      <c r="D14" s="152">
        <v>392811746.68000001</v>
      </c>
      <c r="E14" s="152">
        <v>5012251527.0100002</v>
      </c>
      <c r="F14" s="152">
        <v>15138351349.66</v>
      </c>
      <c r="G14" s="152">
        <v>5735623259.8199997</v>
      </c>
      <c r="H14" s="157">
        <v>20873974609.48</v>
      </c>
      <c r="I14" s="5" t="s">
        <v>20</v>
      </c>
      <c r="J14" s="155"/>
    </row>
    <row r="15" spans="1:10" x14ac:dyDescent="0.25">
      <c r="A15" s="156" t="s">
        <v>60</v>
      </c>
      <c r="B15" s="152">
        <v>3024549420.71</v>
      </c>
      <c r="C15" s="152">
        <v>125329200.97</v>
      </c>
      <c r="D15" s="152">
        <v>90998884.810000002</v>
      </c>
      <c r="E15" s="152">
        <v>317158187.68000001</v>
      </c>
      <c r="F15" s="152">
        <v>3558035694.1700001</v>
      </c>
      <c r="G15" s="152">
        <v>413617209.44999999</v>
      </c>
      <c r="H15" s="157">
        <v>3971652903.6199999</v>
      </c>
      <c r="I15" s="5" t="s">
        <v>21</v>
      </c>
      <c r="J15" s="155"/>
    </row>
    <row r="16" spans="1:10" x14ac:dyDescent="0.25">
      <c r="A16" s="156" t="s">
        <v>61</v>
      </c>
      <c r="B16" s="152">
        <v>7041467362</v>
      </c>
      <c r="C16" s="152">
        <v>175418393</v>
      </c>
      <c r="D16" s="152">
        <v>407582838</v>
      </c>
      <c r="E16" s="152">
        <v>2349468958</v>
      </c>
      <c r="F16" s="152">
        <v>9973937551</v>
      </c>
      <c r="G16" s="152">
        <v>6469749441</v>
      </c>
      <c r="H16" s="157">
        <v>16443686992</v>
      </c>
      <c r="I16" s="5" t="s">
        <v>22</v>
      </c>
      <c r="J16" s="155"/>
    </row>
    <row r="17" spans="1:10" x14ac:dyDescent="0.25">
      <c r="A17" s="156" t="s">
        <v>62</v>
      </c>
      <c r="B17" s="152">
        <v>2257317742.9099998</v>
      </c>
      <c r="C17" s="152">
        <v>46752020.079999998</v>
      </c>
      <c r="D17" s="152">
        <v>62388770</v>
      </c>
      <c r="E17" s="152">
        <v>784508197.38</v>
      </c>
      <c r="F17" s="152">
        <v>3150966730.3699999</v>
      </c>
      <c r="G17" s="152">
        <v>507582618.31999999</v>
      </c>
      <c r="H17" s="157">
        <v>3658549348.6900001</v>
      </c>
      <c r="I17" s="5" t="s">
        <v>23</v>
      </c>
      <c r="J17" s="155"/>
    </row>
    <row r="18" spans="1:10" x14ac:dyDescent="0.25">
      <c r="A18" s="156" t="s">
        <v>63</v>
      </c>
      <c r="B18" s="152">
        <v>5064336638.9700003</v>
      </c>
      <c r="C18" s="152">
        <v>1947489762.4200001</v>
      </c>
      <c r="D18" s="152">
        <v>1077375900.6399999</v>
      </c>
      <c r="E18" s="152">
        <v>162366091.38</v>
      </c>
      <c r="F18" s="152">
        <v>8251568393.4099998</v>
      </c>
      <c r="G18" s="152">
        <v>3235746004.3100004</v>
      </c>
      <c r="H18" s="157">
        <v>11487314397.720001</v>
      </c>
      <c r="I18" s="5" t="s">
        <v>24</v>
      </c>
      <c r="J18" s="155"/>
    </row>
    <row r="19" spans="1:10" x14ac:dyDescent="0.25">
      <c r="A19" s="156" t="s">
        <v>64</v>
      </c>
      <c r="B19" s="152">
        <v>2692312918.1100001</v>
      </c>
      <c r="C19" s="152">
        <v>27311860.970000003</v>
      </c>
      <c r="D19" s="152">
        <v>36177543.810000002</v>
      </c>
      <c r="E19" s="152">
        <v>3127383082.9499998</v>
      </c>
      <c r="F19" s="152">
        <v>5883185405.8400002</v>
      </c>
      <c r="G19" s="152">
        <v>1266277319.9400001</v>
      </c>
      <c r="H19" s="157">
        <v>7149462725.7800007</v>
      </c>
      <c r="I19" s="5" t="s">
        <v>25</v>
      </c>
      <c r="J19" s="155"/>
    </row>
    <row r="20" spans="1:10" x14ac:dyDescent="0.25">
      <c r="A20" s="156" t="s">
        <v>65</v>
      </c>
      <c r="B20" s="152">
        <v>9692846725.6800003</v>
      </c>
      <c r="C20" s="152">
        <v>262616038.21000001</v>
      </c>
      <c r="D20" s="152">
        <v>310150225.14999998</v>
      </c>
      <c r="E20" s="152">
        <v>1537471023.8499999</v>
      </c>
      <c r="F20" s="152">
        <v>11803084012.890001</v>
      </c>
      <c r="G20" s="152">
        <v>10195655293.050001</v>
      </c>
      <c r="H20" s="157">
        <v>21998739305.940002</v>
      </c>
      <c r="I20" s="5" t="s">
        <v>42</v>
      </c>
      <c r="J20" s="155"/>
    </row>
    <row r="21" spans="1:10" x14ac:dyDescent="0.25">
      <c r="A21" s="156" t="s">
        <v>66</v>
      </c>
      <c r="B21" s="152">
        <v>10542396344.279999</v>
      </c>
      <c r="C21" s="152">
        <v>1561675381.3100002</v>
      </c>
      <c r="D21" s="152">
        <v>1136089282.1099999</v>
      </c>
      <c r="E21" s="152">
        <v>3252630907.3400002</v>
      </c>
      <c r="F21" s="152">
        <v>16492791915.039999</v>
      </c>
      <c r="G21" s="152">
        <v>9152123614.039999</v>
      </c>
      <c r="H21" s="157">
        <v>25644915529.079998</v>
      </c>
      <c r="I21" s="5" t="s">
        <v>26</v>
      </c>
      <c r="J21" s="155"/>
    </row>
    <row r="22" spans="1:10" x14ac:dyDescent="0.25">
      <c r="A22" s="156" t="s">
        <v>67</v>
      </c>
      <c r="B22" s="152">
        <v>3858308159</v>
      </c>
      <c r="C22" s="152">
        <v>248366352</v>
      </c>
      <c r="D22" s="152">
        <v>87209646</v>
      </c>
      <c r="E22" s="152">
        <v>274274208</v>
      </c>
      <c r="F22" s="152">
        <v>4468158365</v>
      </c>
      <c r="G22" s="152">
        <v>631427723</v>
      </c>
      <c r="H22" s="157">
        <v>5099586088</v>
      </c>
      <c r="I22" s="5" t="s">
        <v>27</v>
      </c>
      <c r="J22" s="155"/>
    </row>
    <row r="23" spans="1:10" x14ac:dyDescent="0.25">
      <c r="A23" s="156" t="s">
        <v>68</v>
      </c>
      <c r="B23" s="152">
        <v>1783834998.4200001</v>
      </c>
      <c r="C23" s="152">
        <v>883145964.62</v>
      </c>
      <c r="D23" s="152">
        <v>18161279.5</v>
      </c>
      <c r="E23" s="152">
        <v>149043231.22999999</v>
      </c>
      <c r="F23" s="152">
        <v>2834185473.77</v>
      </c>
      <c r="G23" s="152">
        <v>342820600.86000001</v>
      </c>
      <c r="H23" s="157">
        <v>3177006074.6300001</v>
      </c>
      <c r="I23" s="5" t="s">
        <v>28</v>
      </c>
      <c r="J23" s="155"/>
    </row>
    <row r="24" spans="1:10" x14ac:dyDescent="0.25">
      <c r="A24" s="156" t="s">
        <v>69</v>
      </c>
      <c r="B24" s="152">
        <v>4676889264.0699997</v>
      </c>
      <c r="C24" s="152">
        <v>61052301.75</v>
      </c>
      <c r="D24" s="152">
        <v>287459488.97000003</v>
      </c>
      <c r="E24" s="152">
        <v>1020448972.04</v>
      </c>
      <c r="F24" s="152">
        <v>6045850026.8299999</v>
      </c>
      <c r="G24" s="152">
        <v>1931825266.75</v>
      </c>
      <c r="H24" s="157">
        <v>7977675293.5799999</v>
      </c>
      <c r="I24" s="5" t="s">
        <v>29</v>
      </c>
      <c r="J24" s="155"/>
    </row>
    <row r="25" spans="1:10" x14ac:dyDescent="0.25">
      <c r="A25" s="156" t="s">
        <v>70</v>
      </c>
      <c r="B25" s="152">
        <v>4393156144.0900002</v>
      </c>
      <c r="C25" s="152">
        <v>1038114189.5600001</v>
      </c>
      <c r="D25" s="152">
        <v>264873123.13999999</v>
      </c>
      <c r="E25" s="152">
        <v>805180716.37</v>
      </c>
      <c r="F25" s="152">
        <v>6501324173.1599998</v>
      </c>
      <c r="G25" s="152">
        <v>9511410985.7000008</v>
      </c>
      <c r="H25" s="157">
        <v>16012735158.860001</v>
      </c>
      <c r="I25" s="5" t="s">
        <v>30</v>
      </c>
      <c r="J25" s="155"/>
    </row>
    <row r="26" spans="1:10" x14ac:dyDescent="0.25">
      <c r="A26" s="156" t="s">
        <v>71</v>
      </c>
      <c r="B26" s="152">
        <v>176894022211.28998</v>
      </c>
      <c r="C26" s="152">
        <v>13499108839.66</v>
      </c>
      <c r="D26" s="152">
        <v>6491240974.1199999</v>
      </c>
      <c r="E26" s="152">
        <v>47029490501.190002</v>
      </c>
      <c r="F26" s="152">
        <v>243913862526.26001</v>
      </c>
      <c r="G26" s="152">
        <v>39544928415.239998</v>
      </c>
      <c r="H26" s="157">
        <v>283458790941.5</v>
      </c>
      <c r="I26" s="5" t="s">
        <v>31</v>
      </c>
      <c r="J26" s="155"/>
    </row>
    <row r="27" spans="1:10" x14ac:dyDescent="0.25">
      <c r="A27" s="156" t="s">
        <v>221</v>
      </c>
      <c r="B27" s="152">
        <v>5038830637.0299997</v>
      </c>
      <c r="C27" s="152">
        <v>39253003.120000005</v>
      </c>
      <c r="D27" s="152">
        <v>116212137</v>
      </c>
      <c r="E27" s="152">
        <v>112136609.03</v>
      </c>
      <c r="F27" s="152">
        <v>5306432386.1800003</v>
      </c>
      <c r="G27" s="152">
        <v>91070239.620000005</v>
      </c>
      <c r="H27" s="157">
        <v>5397502625.8000002</v>
      </c>
      <c r="I27" s="5" t="s">
        <v>32</v>
      </c>
      <c r="J27" s="155"/>
    </row>
    <row r="28" spans="1:10" x14ac:dyDescent="0.25">
      <c r="A28" s="156" t="s">
        <v>73</v>
      </c>
      <c r="B28" s="152">
        <v>4944800135.5299997</v>
      </c>
      <c r="C28" s="152">
        <v>200995140.06</v>
      </c>
      <c r="D28" s="152">
        <v>117207529.70999999</v>
      </c>
      <c r="E28" s="152">
        <v>1078801233.1199999</v>
      </c>
      <c r="F28" s="152">
        <v>6341804038.4200001</v>
      </c>
      <c r="G28" s="152">
        <v>174844355.53</v>
      </c>
      <c r="H28" s="157">
        <v>6516648393.9499998</v>
      </c>
      <c r="I28" s="5" t="s">
        <v>33</v>
      </c>
      <c r="J28" s="155"/>
    </row>
    <row r="29" spans="1:10" x14ac:dyDescent="0.25">
      <c r="A29" s="156" t="s">
        <v>74</v>
      </c>
      <c r="B29" s="152">
        <v>30122329352.309998</v>
      </c>
      <c r="C29" s="152">
        <v>4296304070.3199997</v>
      </c>
      <c r="D29" s="152">
        <v>1293258796.02</v>
      </c>
      <c r="E29" s="152">
        <v>6522157380.8599997</v>
      </c>
      <c r="F29" s="152">
        <v>42234049599.509995</v>
      </c>
      <c r="G29" s="152">
        <v>20862694467.18</v>
      </c>
      <c r="H29" s="157">
        <v>63096744066.689995</v>
      </c>
      <c r="I29" s="5" t="s">
        <v>34</v>
      </c>
      <c r="J29" s="155"/>
    </row>
    <row r="30" spans="1:10" x14ac:dyDescent="0.25">
      <c r="A30" s="156" t="s">
        <v>75</v>
      </c>
      <c r="B30" s="152">
        <v>5737707610.7200003</v>
      </c>
      <c r="C30" s="152">
        <v>404102095.25999999</v>
      </c>
      <c r="D30" s="152">
        <v>382903854.72000003</v>
      </c>
      <c r="E30" s="152">
        <v>2574642430.1099997</v>
      </c>
      <c r="F30" s="152">
        <v>9099355990.8100014</v>
      </c>
      <c r="G30" s="152">
        <v>5362548645.79</v>
      </c>
      <c r="H30" s="157">
        <v>14461904636.600002</v>
      </c>
      <c r="I30" s="5" t="s">
        <v>3</v>
      </c>
      <c r="J30" s="155"/>
    </row>
    <row r="31" spans="1:10" x14ac:dyDescent="0.25">
      <c r="A31" s="156" t="s">
        <v>76</v>
      </c>
      <c r="B31" s="152">
        <v>4381821492.7600002</v>
      </c>
      <c r="C31" s="152">
        <v>604933673.19000006</v>
      </c>
      <c r="D31" s="152">
        <v>156512365.53</v>
      </c>
      <c r="E31" s="152">
        <v>282683431.40999997</v>
      </c>
      <c r="F31" s="152">
        <v>5425950962.8900003</v>
      </c>
      <c r="G31" s="152">
        <v>2086085027.3799999</v>
      </c>
      <c r="H31" s="157">
        <v>7512035990.2700005</v>
      </c>
      <c r="I31" s="5" t="s">
        <v>43</v>
      </c>
      <c r="J31" s="155"/>
    </row>
    <row r="32" spans="1:10" x14ac:dyDescent="0.25">
      <c r="A32" s="156" t="s">
        <v>77</v>
      </c>
      <c r="B32" s="152">
        <v>8452954987.0799999</v>
      </c>
      <c r="C32" s="152">
        <v>3400544707.9000001</v>
      </c>
      <c r="D32" s="152">
        <v>362477972.95000005</v>
      </c>
      <c r="E32" s="152">
        <v>2717257045.3499999</v>
      </c>
      <c r="F32" s="152">
        <v>14933234713.279999</v>
      </c>
      <c r="G32" s="152">
        <v>3329135722.5299997</v>
      </c>
      <c r="H32" s="157">
        <v>18262370435.809998</v>
      </c>
      <c r="I32" s="5" t="s">
        <v>4</v>
      </c>
      <c r="J32" s="155"/>
    </row>
    <row r="33" spans="1:10" x14ac:dyDescent="0.25">
      <c r="A33" s="156" t="s">
        <v>78</v>
      </c>
      <c r="B33" s="152">
        <v>4377736444.3400002</v>
      </c>
      <c r="C33" s="152">
        <v>85656440.039999992</v>
      </c>
      <c r="D33" s="152">
        <v>259640975</v>
      </c>
      <c r="E33" s="152">
        <v>2022608836.5699999</v>
      </c>
      <c r="F33" s="152">
        <v>6745642695.9499998</v>
      </c>
      <c r="G33" s="152">
        <v>2784750702.3499999</v>
      </c>
      <c r="H33" s="157">
        <v>9530393398.2999992</v>
      </c>
      <c r="I33" s="5" t="s">
        <v>5</v>
      </c>
      <c r="J33" s="155"/>
    </row>
    <row r="34" spans="1:10" x14ac:dyDescent="0.25">
      <c r="A34" s="156" t="s">
        <v>79</v>
      </c>
      <c r="B34" s="152">
        <v>63902827047.748383</v>
      </c>
      <c r="C34" s="152">
        <v>935202860.54025984</v>
      </c>
      <c r="D34" s="152">
        <v>120791726.92310971</v>
      </c>
      <c r="E34" s="152">
        <v>14083505972.142475</v>
      </c>
      <c r="F34" s="152">
        <v>79042327607.354218</v>
      </c>
      <c r="G34" s="152">
        <v>4745885448.6857815</v>
      </c>
      <c r="H34" s="157">
        <v>83788213056.039993</v>
      </c>
      <c r="I34" s="5" t="s">
        <v>41</v>
      </c>
      <c r="J34" s="155"/>
    </row>
    <row r="35" spans="1:10" x14ac:dyDescent="0.25">
      <c r="A35" s="156" t="s">
        <v>80</v>
      </c>
      <c r="B35" s="152">
        <v>6861941971.1800003</v>
      </c>
      <c r="C35" s="152">
        <v>482596202.32000005</v>
      </c>
      <c r="D35" s="152">
        <v>54189989</v>
      </c>
      <c r="E35" s="152">
        <v>4989944771.9899998</v>
      </c>
      <c r="F35" s="152">
        <v>12388672934.489998</v>
      </c>
      <c r="G35" s="152">
        <v>1020446182.65</v>
      </c>
      <c r="H35" s="157">
        <v>13409119117.139997</v>
      </c>
      <c r="I35" s="5" t="s">
        <v>6</v>
      </c>
      <c r="J35" s="155"/>
    </row>
    <row r="36" spans="1:10" x14ac:dyDescent="0.25">
      <c r="A36" s="156" t="s">
        <v>81</v>
      </c>
      <c r="B36" s="152">
        <v>1671189500.27</v>
      </c>
      <c r="C36" s="152">
        <v>126760401.12</v>
      </c>
      <c r="D36" s="152">
        <v>35427557.140000001</v>
      </c>
      <c r="E36" s="152">
        <v>33580068.049999997</v>
      </c>
      <c r="F36" s="152">
        <v>1866957526.5799999</v>
      </c>
      <c r="G36" s="152">
        <v>2263972706.2800002</v>
      </c>
      <c r="H36" s="157">
        <v>4130930232.8600001</v>
      </c>
      <c r="I36" s="5" t="s">
        <v>7</v>
      </c>
      <c r="J36" s="155"/>
    </row>
    <row r="37" spans="1:10" x14ac:dyDescent="0.25">
      <c r="A37" s="156" t="s">
        <v>82</v>
      </c>
      <c r="B37" s="152">
        <v>1592109032.55</v>
      </c>
      <c r="C37" s="152">
        <v>2605445.58</v>
      </c>
      <c r="D37" s="152">
        <v>38842900.649999999</v>
      </c>
      <c r="E37" s="152">
        <v>223527444.56999999</v>
      </c>
      <c r="F37" s="152">
        <v>1857084823.3499999</v>
      </c>
      <c r="G37" s="152">
        <v>1028000212.04</v>
      </c>
      <c r="H37" s="157">
        <v>2885085035.3899999</v>
      </c>
      <c r="I37" s="5" t="s">
        <v>8</v>
      </c>
      <c r="J37" s="155"/>
    </row>
    <row r="38" spans="1:10" x14ac:dyDescent="0.25">
      <c r="A38" s="156" t="s">
        <v>83</v>
      </c>
      <c r="B38" s="152">
        <v>2327425760.9499998</v>
      </c>
      <c r="C38" s="152">
        <v>485403488.95999998</v>
      </c>
      <c r="D38" s="152">
        <v>437352046</v>
      </c>
      <c r="E38" s="152">
        <v>607331559.95000005</v>
      </c>
      <c r="F38" s="152">
        <v>3857512855.8600001</v>
      </c>
      <c r="G38" s="152">
        <v>595230651.00999999</v>
      </c>
      <c r="H38" s="157">
        <v>4452743506.8699999</v>
      </c>
      <c r="I38" s="18" t="s">
        <v>9</v>
      </c>
      <c r="J38" s="155"/>
    </row>
    <row r="39" spans="1:10" ht="15.75" thickBot="1" x14ac:dyDescent="0.3">
      <c r="A39" s="158" t="s">
        <v>222</v>
      </c>
      <c r="B39" s="159">
        <v>46198227237.419998</v>
      </c>
      <c r="C39" s="159">
        <v>1198924913.8399999</v>
      </c>
      <c r="D39" s="159">
        <v>0</v>
      </c>
      <c r="E39" s="159">
        <v>1966110720.8400002</v>
      </c>
      <c r="F39" s="159">
        <v>49363262872.099998</v>
      </c>
      <c r="G39" s="159">
        <v>0</v>
      </c>
      <c r="H39" s="157">
        <v>49363262872.099998</v>
      </c>
      <c r="I39" s="57" t="s">
        <v>104</v>
      </c>
      <c r="J39" s="155"/>
    </row>
    <row r="40" spans="1:10" ht="15.75" thickBot="1" x14ac:dyDescent="0.3">
      <c r="A40" s="160" t="s">
        <v>95</v>
      </c>
      <c r="B40" s="161">
        <v>515581581370.61835</v>
      </c>
      <c r="C40" s="162">
        <v>35904525585.36026</v>
      </c>
      <c r="D40" s="162">
        <v>16767662133.443108</v>
      </c>
      <c r="E40" s="162">
        <v>120230147988.23247</v>
      </c>
      <c r="F40" s="162">
        <v>688483917077.65417</v>
      </c>
      <c r="G40" s="162">
        <v>155382707780.4458</v>
      </c>
      <c r="H40" s="163">
        <v>843866624858.09998</v>
      </c>
      <c r="I40" s="154"/>
      <c r="J40" s="155"/>
    </row>
    <row r="42" spans="1:10" x14ac:dyDescent="0.25">
      <c r="B42" s="154"/>
      <c r="C42" s="154"/>
      <c r="D42" s="154"/>
      <c r="E42" s="154"/>
      <c r="F42" s="154"/>
      <c r="G42" s="154"/>
      <c r="H42" s="154"/>
    </row>
    <row r="43" spans="1:10" x14ac:dyDescent="0.25">
      <c r="B43" s="155"/>
      <c r="C43" s="155"/>
      <c r="D43" s="155"/>
      <c r="E43" s="155"/>
      <c r="F43" s="155"/>
      <c r="G43" s="155"/>
      <c r="H43" s="155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FFE65-3279-41BB-90A4-A0C26B5D95C2}">
  <dimension ref="A1:F46"/>
  <sheetViews>
    <sheetView workbookViewId="0">
      <selection activeCell="B16" sqref="B16"/>
    </sheetView>
  </sheetViews>
  <sheetFormatPr defaultRowHeight="15" x14ac:dyDescent="0.25"/>
  <cols>
    <col min="1" max="1" width="22.7109375" style="15" customWidth="1"/>
    <col min="2" max="2" width="36.5703125" style="15" customWidth="1"/>
    <col min="3" max="3" width="29.42578125" style="15" customWidth="1"/>
    <col min="4" max="4" width="30.85546875" style="61" customWidth="1"/>
    <col min="5" max="5" width="34.85546875" style="15" customWidth="1"/>
    <col min="6" max="6" width="35.85546875" style="15" customWidth="1"/>
    <col min="7" max="16384" width="9.140625" style="15"/>
  </cols>
  <sheetData>
    <row r="1" spans="1:6" s="23" customFormat="1" ht="18.75" x14ac:dyDescent="0.3">
      <c r="B1" s="182" t="s">
        <v>229</v>
      </c>
      <c r="C1" s="182"/>
      <c r="D1" s="182"/>
    </row>
    <row r="2" spans="1:6" x14ac:dyDescent="0.25">
      <c r="E2" s="58"/>
      <c r="F2" s="60"/>
    </row>
    <row r="3" spans="1:6" ht="15.75" thickBot="1" x14ac:dyDescent="0.3">
      <c r="E3" s="58"/>
      <c r="F3" s="60"/>
    </row>
    <row r="4" spans="1:6" s="36" customFormat="1" ht="15.75" thickBot="1" x14ac:dyDescent="0.3">
      <c r="A4" s="68"/>
      <c r="B4" s="183" t="s">
        <v>39</v>
      </c>
      <c r="C4" s="183" t="s">
        <v>38</v>
      </c>
      <c r="D4" s="185" t="s">
        <v>40</v>
      </c>
      <c r="E4" s="67" t="s">
        <v>36</v>
      </c>
      <c r="F4" s="38" t="s">
        <v>37</v>
      </c>
    </row>
    <row r="5" spans="1:6" s="36" customFormat="1" ht="15.75" x14ac:dyDescent="0.25">
      <c r="A5" s="69" t="s">
        <v>1</v>
      </c>
      <c r="B5" s="184"/>
      <c r="C5" s="184"/>
      <c r="D5" s="186"/>
      <c r="E5" s="67" t="s">
        <v>102</v>
      </c>
      <c r="F5" s="38" t="s">
        <v>102</v>
      </c>
    </row>
    <row r="6" spans="1:6" s="36" customFormat="1" ht="15.75" thickBot="1" x14ac:dyDescent="0.3">
      <c r="A6" s="64"/>
      <c r="B6" s="65" t="s">
        <v>230</v>
      </c>
      <c r="C6" s="65" t="s">
        <v>230</v>
      </c>
      <c r="D6" s="65" t="s">
        <v>230</v>
      </c>
      <c r="E6" s="67"/>
      <c r="F6" s="38"/>
    </row>
    <row r="7" spans="1:6" x14ac:dyDescent="0.25">
      <c r="A7" s="9" t="s">
        <v>2</v>
      </c>
      <c r="B7" s="7">
        <f>'Q1-Q3 2018 disagregated'!H3</f>
        <v>10007435149.370001</v>
      </c>
      <c r="C7" s="7">
        <v>40617537481.900902</v>
      </c>
      <c r="D7" s="62">
        <f t="shared" ref="D7:D43" si="0">C7+B7</f>
        <v>50624972631.270905</v>
      </c>
      <c r="E7" s="58">
        <v>100217589.59</v>
      </c>
      <c r="F7" s="21">
        <v>57467618625.510002</v>
      </c>
    </row>
    <row r="8" spans="1:6" x14ac:dyDescent="0.25">
      <c r="A8" s="5" t="s">
        <v>10</v>
      </c>
      <c r="B8" s="7">
        <f>'Q1-Q3 2018 disagregated'!H4</f>
        <v>4551763950.6700001</v>
      </c>
      <c r="C8" s="7">
        <v>36574955086.266106</v>
      </c>
      <c r="D8" s="62">
        <f t="shared" si="0"/>
        <v>41126719036.936104</v>
      </c>
      <c r="E8" s="58">
        <v>57860541.539999999</v>
      </c>
      <c r="F8" s="21">
        <v>67460656267.079994</v>
      </c>
    </row>
    <row r="9" spans="1:6" x14ac:dyDescent="0.25">
      <c r="A9" s="5" t="s">
        <v>11</v>
      </c>
      <c r="B9" s="7">
        <f>'Q1-Q3 2018 disagregated'!H5</f>
        <v>18538267745.519997</v>
      </c>
      <c r="C9" s="7">
        <v>146975976157.75061</v>
      </c>
      <c r="D9" s="62">
        <f t="shared" si="0"/>
        <v>165514243903.2706</v>
      </c>
      <c r="E9" s="58">
        <v>48385866.530000001</v>
      </c>
      <c r="F9" s="21">
        <v>179714994143.75</v>
      </c>
    </row>
    <row r="10" spans="1:6" s="32" customFormat="1" x14ac:dyDescent="0.25">
      <c r="A10" s="30" t="s">
        <v>12</v>
      </c>
      <c r="B10" s="7">
        <f>'Q1-Q3 2018 disagregated'!H6</f>
        <v>11167986807.939999</v>
      </c>
      <c r="C10" s="31">
        <v>40703777437.516602</v>
      </c>
      <c r="D10" s="62">
        <f t="shared" si="0"/>
        <v>51871764245.456604</v>
      </c>
      <c r="E10" s="58">
        <v>107438517.03</v>
      </c>
      <c r="F10" s="21">
        <v>2612431503.8899999</v>
      </c>
    </row>
    <row r="11" spans="1:6" x14ac:dyDescent="0.25">
      <c r="A11" s="5" t="s">
        <v>13</v>
      </c>
      <c r="B11" s="7">
        <f>'Q1-Q3 2018 disagregated'!H7</f>
        <v>7043252524.1500006</v>
      </c>
      <c r="C11" s="7">
        <v>39174561401.010506</v>
      </c>
      <c r="D11" s="62">
        <f t="shared" si="0"/>
        <v>46217813925.160507</v>
      </c>
      <c r="E11" s="58">
        <v>134907612.91999999</v>
      </c>
      <c r="F11" s="21">
        <v>78076937314.819992</v>
      </c>
    </row>
    <row r="12" spans="1:6" x14ac:dyDescent="0.25">
      <c r="A12" s="5" t="s">
        <v>14</v>
      </c>
      <c r="B12" s="7">
        <f>'Q1-Q3 2018 disagregated'!H8</f>
        <v>10073078026.389999</v>
      </c>
      <c r="C12" s="7">
        <v>112902571818.86092</v>
      </c>
      <c r="D12" s="62">
        <f t="shared" si="0"/>
        <v>122975649845.25092</v>
      </c>
      <c r="E12" s="58">
        <v>57256211.039999999</v>
      </c>
      <c r="F12" s="21">
        <v>123031521306.14001</v>
      </c>
    </row>
    <row r="13" spans="1:6" x14ac:dyDescent="0.25">
      <c r="A13" s="5" t="s">
        <v>15</v>
      </c>
      <c r="B13" s="7">
        <f>'Q1-Q3 2018 disagregated'!H9</f>
        <v>8388336993.2600002</v>
      </c>
      <c r="C13" s="7">
        <v>40729610899.849411</v>
      </c>
      <c r="D13" s="62">
        <f t="shared" si="0"/>
        <v>49117947893.109413</v>
      </c>
      <c r="E13" s="58">
        <v>34750363.399999999</v>
      </c>
      <c r="F13" s="21">
        <v>92930649665.690002</v>
      </c>
    </row>
    <row r="14" spans="1:6" x14ac:dyDescent="0.25">
      <c r="A14" s="5" t="s">
        <v>16</v>
      </c>
      <c r="B14" s="7">
        <f>'Q1-Q3 2018 disagregated'!H10</f>
        <v>4630857429.2299995</v>
      </c>
      <c r="C14" s="7">
        <v>46475345122.000504</v>
      </c>
      <c r="D14" s="62">
        <f t="shared" si="0"/>
        <v>51106202551.230499</v>
      </c>
      <c r="E14" s="58">
        <v>22292486.469999999</v>
      </c>
      <c r="F14" s="21">
        <v>77523662982.229996</v>
      </c>
    </row>
    <row r="15" spans="1:6" x14ac:dyDescent="0.25">
      <c r="A15" s="5" t="s">
        <v>17</v>
      </c>
      <c r="B15" s="7">
        <f>'Q1-Q3 2018 disagregated'!H11</f>
        <v>12976057680.380001</v>
      </c>
      <c r="C15" s="7">
        <v>26936876577.243599</v>
      </c>
      <c r="D15" s="62">
        <f t="shared" si="0"/>
        <v>39912934257.623596</v>
      </c>
      <c r="E15" s="58">
        <v>193796061.81</v>
      </c>
      <c r="F15" s="21">
        <v>124943613082.60999</v>
      </c>
    </row>
    <row r="16" spans="1:6" x14ac:dyDescent="0.25">
      <c r="A16" s="5" t="s">
        <v>18</v>
      </c>
      <c r="B16" s="7">
        <f>'Q1-Q3 2018 disagregated'!H12</f>
        <v>42944505452.110001</v>
      </c>
      <c r="C16" s="7">
        <v>150589220444.4516</v>
      </c>
      <c r="D16" s="62">
        <f t="shared" si="0"/>
        <v>193533725896.56158</v>
      </c>
      <c r="E16" s="58">
        <v>63825838.810000002</v>
      </c>
      <c r="F16" s="21">
        <v>222680606739.33997</v>
      </c>
    </row>
    <row r="17" spans="1:6" x14ac:dyDescent="0.25">
      <c r="A17" s="5" t="s">
        <v>19</v>
      </c>
      <c r="B17" s="7">
        <f>'Q1-Q3 2018 disagregated'!H13</f>
        <v>3784040362.3800001</v>
      </c>
      <c r="C17" s="7">
        <v>33088537456.591103</v>
      </c>
      <c r="D17" s="62">
        <f t="shared" si="0"/>
        <v>36872577818.9711</v>
      </c>
      <c r="E17" s="58">
        <v>67901721.069999993</v>
      </c>
      <c r="F17" s="21">
        <v>34515070111.769997</v>
      </c>
    </row>
    <row r="18" spans="1:6" x14ac:dyDescent="0.25">
      <c r="A18" s="5" t="s">
        <v>20</v>
      </c>
      <c r="B18" s="7">
        <f>'Q1-Q3 2018 disagregated'!H14</f>
        <v>20873974609.48</v>
      </c>
      <c r="C18" s="7">
        <v>50542022895.795097</v>
      </c>
      <c r="D18" s="62">
        <f t="shared" si="0"/>
        <v>71415997505.275101</v>
      </c>
      <c r="E18" s="58">
        <v>279029896.20999998</v>
      </c>
      <c r="F18" s="21">
        <v>69004633290.089996</v>
      </c>
    </row>
    <row r="19" spans="1:6" x14ac:dyDescent="0.25">
      <c r="A19" s="5" t="s">
        <v>21</v>
      </c>
      <c r="B19" s="7">
        <f>'Q1-Q3 2018 disagregated'!H15</f>
        <v>3971652903.6199999</v>
      </c>
      <c r="C19" s="7">
        <v>27929674478.360699</v>
      </c>
      <c r="D19" s="62">
        <f t="shared" si="0"/>
        <v>31901327381.980698</v>
      </c>
      <c r="E19" s="58">
        <v>97994770.659999996</v>
      </c>
      <c r="F19" s="21">
        <v>117724274041.26001</v>
      </c>
    </row>
    <row r="20" spans="1:6" x14ac:dyDescent="0.25">
      <c r="A20" s="5" t="s">
        <v>22</v>
      </c>
      <c r="B20" s="7">
        <f>'Q1-Q3 2018 disagregated'!H16</f>
        <v>16443686992</v>
      </c>
      <c r="C20" s="7">
        <v>38955331535.1632</v>
      </c>
      <c r="D20" s="62">
        <f t="shared" si="0"/>
        <v>55399018527.1632</v>
      </c>
      <c r="E20" s="58">
        <v>127952029.92</v>
      </c>
      <c r="F20" s="21">
        <v>61231913793.950005</v>
      </c>
    </row>
    <row r="21" spans="1:6" x14ac:dyDescent="0.25">
      <c r="A21" s="5" t="s">
        <v>23</v>
      </c>
      <c r="B21" s="7">
        <f>'Q1-Q3 2018 disagregated'!H17</f>
        <v>3658549348.6900001</v>
      </c>
      <c r="C21" s="7">
        <v>31984356871.777802</v>
      </c>
      <c r="D21" s="62">
        <f t="shared" si="0"/>
        <v>35642906220.467804</v>
      </c>
      <c r="E21" s="58">
        <v>38500292.18</v>
      </c>
      <c r="F21" s="21">
        <v>41939190055.529999</v>
      </c>
    </row>
    <row r="22" spans="1:6" x14ac:dyDescent="0.25">
      <c r="A22" s="5" t="s">
        <v>24</v>
      </c>
      <c r="B22" s="7">
        <f>'Q1-Q3 2018 disagregated'!H18</f>
        <v>11487314397.720001</v>
      </c>
      <c r="C22" s="7">
        <v>39337801650.2267</v>
      </c>
      <c r="D22" s="62">
        <f t="shared" si="0"/>
        <v>50825116047.946701</v>
      </c>
      <c r="E22" s="58">
        <v>61277993.68</v>
      </c>
      <c r="F22" s="21">
        <v>85432191992.419998</v>
      </c>
    </row>
    <row r="23" spans="1:6" x14ac:dyDescent="0.25">
      <c r="A23" s="5" t="s">
        <v>25</v>
      </c>
      <c r="B23" s="7">
        <f>'Q1-Q3 2018 disagregated'!H19</f>
        <v>7149462725.7800007</v>
      </c>
      <c r="C23" s="7">
        <v>44361501489.406204</v>
      </c>
      <c r="D23" s="62">
        <f t="shared" si="0"/>
        <v>51510964215.186203</v>
      </c>
      <c r="E23" s="58">
        <v>32800038.170000002</v>
      </c>
      <c r="F23" s="21">
        <v>34488374498.849998</v>
      </c>
    </row>
    <row r="24" spans="1:6" x14ac:dyDescent="0.25">
      <c r="A24" s="5" t="s">
        <v>42</v>
      </c>
      <c r="B24" s="7">
        <f>'Q1-Q3 2018 disagregated'!H20</f>
        <v>21998739305.940002</v>
      </c>
      <c r="C24" s="7">
        <v>50686304073.285995</v>
      </c>
      <c r="D24" s="62">
        <f t="shared" si="0"/>
        <v>72685043379.225998</v>
      </c>
      <c r="E24" s="58">
        <v>232965533.72999999</v>
      </c>
      <c r="F24" s="21">
        <v>75606381758.429993</v>
      </c>
    </row>
    <row r="25" spans="1:6" x14ac:dyDescent="0.25">
      <c r="A25" s="5" t="s">
        <v>26</v>
      </c>
      <c r="B25" s="7">
        <f>'Q1-Q3 2018 disagregated'!H21</f>
        <v>25644915529.079998</v>
      </c>
      <c r="C25" s="7">
        <v>61827663028.846901</v>
      </c>
      <c r="D25" s="62">
        <f t="shared" si="0"/>
        <v>87472578557.926895</v>
      </c>
      <c r="E25" s="58">
        <v>65047427.460000001</v>
      </c>
      <c r="F25" s="21">
        <v>95420104800.470016</v>
      </c>
    </row>
    <row r="26" spans="1:6" x14ac:dyDescent="0.25">
      <c r="A26" s="5" t="s">
        <v>27</v>
      </c>
      <c r="B26" s="7">
        <f>'Q1-Q3 2018 disagregated'!H22</f>
        <v>5099586088</v>
      </c>
      <c r="C26" s="7">
        <v>44404146269.8228</v>
      </c>
      <c r="D26" s="62">
        <f t="shared" si="0"/>
        <v>49503732357.8228</v>
      </c>
      <c r="E26" s="58">
        <v>64757964.399999999</v>
      </c>
      <c r="F26" s="21">
        <v>30852661159.099998</v>
      </c>
    </row>
    <row r="27" spans="1:6" x14ac:dyDescent="0.25">
      <c r="A27" s="5" t="s">
        <v>28</v>
      </c>
      <c r="B27" s="7">
        <f>'Q1-Q3 2018 disagregated'!H23</f>
        <v>3177006074.6300001</v>
      </c>
      <c r="C27" s="7">
        <v>40097730567.772804</v>
      </c>
      <c r="D27" s="62">
        <f t="shared" si="0"/>
        <v>43274736642.402802</v>
      </c>
      <c r="E27" s="58">
        <v>46759780.420000002</v>
      </c>
      <c r="F27" s="21">
        <v>53874263625.129997</v>
      </c>
    </row>
    <row r="28" spans="1:6" x14ac:dyDescent="0.25">
      <c r="A28" s="5" t="s">
        <v>29</v>
      </c>
      <c r="B28" s="7">
        <f>'Q1-Q3 2018 disagregated'!H24</f>
        <v>7977675293.5799999</v>
      </c>
      <c r="C28" s="7">
        <v>39108511892.175407</v>
      </c>
      <c r="D28" s="62">
        <f t="shared" si="0"/>
        <v>47086187185.755409</v>
      </c>
      <c r="E28" s="58">
        <v>32371905.620000001</v>
      </c>
      <c r="F28" s="21">
        <v>114332341233.39</v>
      </c>
    </row>
    <row r="29" spans="1:6" x14ac:dyDescent="0.25">
      <c r="A29" s="5" t="s">
        <v>30</v>
      </c>
      <c r="B29" s="7">
        <f>'Q1-Q3 2018 disagregated'!H25</f>
        <v>16012735158.860001</v>
      </c>
      <c r="C29" s="7">
        <v>32914119656.533703</v>
      </c>
      <c r="D29" s="62">
        <f t="shared" si="0"/>
        <v>48926854815.393707</v>
      </c>
      <c r="E29" s="58">
        <v>49871457.189999998</v>
      </c>
      <c r="F29" s="21">
        <v>40492924816.540001</v>
      </c>
    </row>
    <row r="30" spans="1:6" x14ac:dyDescent="0.25">
      <c r="A30" s="5" t="s">
        <v>31</v>
      </c>
      <c r="B30" s="7">
        <f>'Q1-Q3 2018 disagregated'!H26</f>
        <v>283458790941.5</v>
      </c>
      <c r="C30" s="7">
        <v>90012343843.161606</v>
      </c>
      <c r="D30" s="62">
        <f t="shared" si="0"/>
        <v>373471134784.66162</v>
      </c>
      <c r="E30" s="58">
        <v>1451639937.8599999</v>
      </c>
      <c r="F30" s="21">
        <v>517367331872.95154</v>
      </c>
    </row>
    <row r="31" spans="1:6" ht="15.75" customHeight="1" x14ac:dyDescent="0.25">
      <c r="A31" s="5" t="s">
        <v>32</v>
      </c>
      <c r="B31" s="7">
        <f>'Q1-Q3 2018 disagregated'!H27</f>
        <v>5397502625.8000002</v>
      </c>
      <c r="C31" s="7">
        <v>34969694687.2295</v>
      </c>
      <c r="D31" s="62">
        <f t="shared" si="0"/>
        <v>40367197313.029503</v>
      </c>
      <c r="E31" s="58">
        <v>61495066.439999998</v>
      </c>
      <c r="F31" s="21">
        <v>70335662264.999985</v>
      </c>
    </row>
    <row r="32" spans="1:6" x14ac:dyDescent="0.25">
      <c r="A32" s="5" t="s">
        <v>33</v>
      </c>
      <c r="B32" s="7">
        <f>'Q1-Q3 2018 disagregated'!H28</f>
        <v>6516648393.9499998</v>
      </c>
      <c r="C32" s="7">
        <v>42201668096.204102</v>
      </c>
      <c r="D32" s="62">
        <f t="shared" si="0"/>
        <v>48718316490.154099</v>
      </c>
      <c r="E32" s="58">
        <v>55747995.990000002</v>
      </c>
      <c r="F32" s="21">
        <v>40300423742.82</v>
      </c>
    </row>
    <row r="33" spans="1:6" x14ac:dyDescent="0.25">
      <c r="A33" s="5" t="s">
        <v>34</v>
      </c>
      <c r="B33" s="7">
        <f>'Q1-Q3 2018 disagregated'!H29</f>
        <v>63096744066.689995</v>
      </c>
      <c r="C33" s="7">
        <v>29112025974.083401</v>
      </c>
      <c r="D33" s="62">
        <f t="shared" si="0"/>
        <v>92208770040.773392</v>
      </c>
      <c r="E33" s="58">
        <v>105388666.18000001</v>
      </c>
      <c r="F33" s="21">
        <v>104933290271.91</v>
      </c>
    </row>
    <row r="34" spans="1:6" x14ac:dyDescent="0.25">
      <c r="A34" s="5" t="s">
        <v>3</v>
      </c>
      <c r="B34" s="7">
        <f>'Q1-Q3 2018 disagregated'!H30</f>
        <v>14461904636.600002</v>
      </c>
      <c r="C34" s="7">
        <v>47352908032.624397</v>
      </c>
      <c r="D34" s="62">
        <f t="shared" si="0"/>
        <v>61814812669.224396</v>
      </c>
      <c r="E34" s="58">
        <v>81417458.579999998</v>
      </c>
      <c r="F34" s="21">
        <v>50610170334.160004</v>
      </c>
    </row>
    <row r="35" spans="1:6" x14ac:dyDescent="0.25">
      <c r="A35" s="5" t="s">
        <v>43</v>
      </c>
      <c r="B35" s="7">
        <f>'Q1-Q3 2018 disagregated'!H31</f>
        <v>7512035990.2700005</v>
      </c>
      <c r="C35" s="7">
        <v>16409124575.585098</v>
      </c>
      <c r="D35" s="62">
        <f t="shared" si="0"/>
        <v>23921160565.855099</v>
      </c>
      <c r="E35" s="58">
        <v>101567066.28</v>
      </c>
      <c r="F35" s="21">
        <v>135831145633.27002</v>
      </c>
    </row>
    <row r="36" spans="1:6" x14ac:dyDescent="0.25">
      <c r="A36" s="5" t="s">
        <v>4</v>
      </c>
      <c r="B36" s="7">
        <f>'Q1-Q3 2018 disagregated'!H32</f>
        <v>18262370435.809998</v>
      </c>
      <c r="C36" s="7">
        <v>43464435502.037804</v>
      </c>
      <c r="D36" s="62">
        <f t="shared" si="0"/>
        <v>61726805937.847801</v>
      </c>
      <c r="E36" s="58">
        <v>106334516.11</v>
      </c>
      <c r="F36" s="21">
        <v>88003629720.819992</v>
      </c>
    </row>
    <row r="37" spans="1:6" x14ac:dyDescent="0.25">
      <c r="A37" s="5" t="s">
        <v>5</v>
      </c>
      <c r="B37" s="7">
        <f>'Q1-Q3 2018 disagregated'!H33</f>
        <v>9530393398.2999992</v>
      </c>
      <c r="C37" s="7">
        <v>32088689201.3125</v>
      </c>
      <c r="D37" s="62">
        <f t="shared" si="0"/>
        <v>41619082599.612503</v>
      </c>
      <c r="E37" s="58">
        <v>29696386.149999999</v>
      </c>
      <c r="F37" s="21">
        <v>121579460297.29002</v>
      </c>
    </row>
    <row r="38" spans="1:6" x14ac:dyDescent="0.25">
      <c r="A38" s="5" t="s">
        <v>41</v>
      </c>
      <c r="B38" s="7">
        <f>'Q1-Q3 2018 disagregated'!H34</f>
        <v>83788213056.039993</v>
      </c>
      <c r="C38" s="7">
        <v>126649633421.9238</v>
      </c>
      <c r="D38" s="62">
        <f t="shared" si="0"/>
        <v>210437846477.96381</v>
      </c>
      <c r="E38" s="58">
        <v>79520400.989999995</v>
      </c>
      <c r="F38" s="21">
        <v>191156694184.66</v>
      </c>
    </row>
    <row r="39" spans="1:6" x14ac:dyDescent="0.25">
      <c r="A39" s="5" t="s">
        <v>6</v>
      </c>
      <c r="B39" s="7">
        <f>'Q1-Q3 2018 disagregated'!H35</f>
        <v>13409119117.139997</v>
      </c>
      <c r="C39" s="7">
        <v>39381823127.2957</v>
      </c>
      <c r="D39" s="62">
        <f t="shared" si="0"/>
        <v>52790942244.435699</v>
      </c>
      <c r="E39" s="58">
        <v>40225935.909999996</v>
      </c>
      <c r="F39" s="21">
        <v>24891029854.579998</v>
      </c>
    </row>
    <row r="40" spans="1:6" x14ac:dyDescent="0.25">
      <c r="A40" s="5" t="s">
        <v>7</v>
      </c>
      <c r="B40" s="7">
        <f>'Q1-Q3 2018 disagregated'!H36</f>
        <v>4130930232.8600001</v>
      </c>
      <c r="C40" s="7">
        <v>35084509557.262497</v>
      </c>
      <c r="D40" s="62">
        <f t="shared" si="0"/>
        <v>39215439790.122498</v>
      </c>
      <c r="E40" s="58">
        <v>22113312.199999999</v>
      </c>
      <c r="F40" s="21">
        <v>59598963943.089996</v>
      </c>
    </row>
    <row r="41" spans="1:6" x14ac:dyDescent="0.25">
      <c r="A41" s="5" t="s">
        <v>8</v>
      </c>
      <c r="B41" s="7">
        <f>'Q1-Q3 2018 disagregated'!H37</f>
        <v>2885085035.3899999</v>
      </c>
      <c r="C41" s="7">
        <v>38910010459.694107</v>
      </c>
      <c r="D41" s="62">
        <f t="shared" si="0"/>
        <v>41795095495.084106</v>
      </c>
      <c r="E41" s="58">
        <v>28496975.620000001</v>
      </c>
      <c r="F41" s="21">
        <v>27317264912.879997</v>
      </c>
    </row>
    <row r="42" spans="1:6" x14ac:dyDescent="0.25">
      <c r="A42" s="18" t="s">
        <v>9</v>
      </c>
      <c r="B42" s="7">
        <f>'Q1-Q3 2018 disagregated'!H38</f>
        <v>4452743506.8699999</v>
      </c>
      <c r="C42" s="7">
        <v>29349715061.3866</v>
      </c>
      <c r="D42" s="62">
        <f t="shared" si="0"/>
        <v>33802458568.256599</v>
      </c>
      <c r="E42" s="58">
        <v>34244939.780000001</v>
      </c>
      <c r="F42" s="21">
        <v>69923231483.130005</v>
      </c>
    </row>
    <row r="43" spans="1:6" ht="15.75" thickBot="1" x14ac:dyDescent="0.3">
      <c r="A43" s="57" t="s">
        <v>104</v>
      </c>
      <c r="B43" s="7">
        <f>'Q1-Q3 2018 disagregated'!H39</f>
        <v>49363262872.099998</v>
      </c>
      <c r="C43" s="7">
        <v>53796056695.794197</v>
      </c>
      <c r="D43" s="62">
        <f t="shared" si="0"/>
        <v>103159319567.8942</v>
      </c>
      <c r="E43" s="58">
        <v>32833430.199999999</v>
      </c>
      <c r="F43" s="21">
        <v>94115685075.019974</v>
      </c>
    </row>
    <row r="44" spans="1:6" s="3" customFormat="1" ht="15.75" thickBot="1" x14ac:dyDescent="0.3">
      <c r="A44" s="19" t="s">
        <v>44</v>
      </c>
      <c r="B44" s="20">
        <f>SUM(B7:B42)</f>
        <v>794503361986</v>
      </c>
      <c r="C44" s="20">
        <f t="shared" ref="C44" si="1">SUM(C7:C42)</f>
        <v>1821904715832.4104</v>
      </c>
      <c r="D44" s="20">
        <f>SUM(D7:D43)</f>
        <v>2719567397386.3042</v>
      </c>
      <c r="E44" s="59">
        <f>SUM(E7:E42)</f>
        <v>4215850557.9400001</v>
      </c>
      <c r="F44" s="22">
        <f>SUM(F7:F42)</f>
        <v>3383205315324.5513</v>
      </c>
    </row>
    <row r="45" spans="1:6" x14ac:dyDescent="0.25">
      <c r="C45" s="6"/>
    </row>
    <row r="46" spans="1:6" s="39" customFormat="1" x14ac:dyDescent="0.25">
      <c r="A46" s="40"/>
      <c r="D46" s="61"/>
    </row>
  </sheetData>
  <mergeCells count="4">
    <mergeCell ref="B1:D1"/>
    <mergeCell ref="B4:B5"/>
    <mergeCell ref="C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0"/>
  <sheetViews>
    <sheetView topLeftCell="B1" zoomScale="70" workbookViewId="0">
      <pane xSplit="1" ySplit="2" topLeftCell="C24" activePane="bottomRight" state="frozen"/>
      <selection activeCell="B1" sqref="B1"/>
      <selection pane="topRight" activeCell="C1" sqref="C1"/>
      <selection pane="bottomLeft" activeCell="B6" sqref="B6"/>
      <selection pane="bottomRight" activeCell="E7" sqref="E7:E42"/>
    </sheetView>
  </sheetViews>
  <sheetFormatPr defaultRowHeight="15" x14ac:dyDescent="0.25"/>
  <cols>
    <col min="1" max="1" width="9.140625" style="4"/>
    <col min="2" max="2" width="38.28515625" style="4" customWidth="1"/>
    <col min="3" max="4" width="34.85546875" style="49" customWidth="1"/>
    <col min="5" max="5" width="50.28515625" style="2" customWidth="1"/>
    <col min="6" max="6" width="49.28515625" style="15" customWidth="1"/>
    <col min="7" max="7" width="40.28515625" style="36" customWidth="1"/>
    <col min="8" max="8" width="36.7109375" bestFit="1" customWidth="1"/>
    <col min="9" max="9" width="17.140625" bestFit="1" customWidth="1"/>
  </cols>
  <sheetData>
    <row r="2" spans="1:11" ht="28.5" x14ac:dyDescent="0.45">
      <c r="B2" s="28" t="s">
        <v>84</v>
      </c>
      <c r="C2" s="48"/>
      <c r="D2" s="48"/>
      <c r="E2" s="28"/>
      <c r="F2" s="28"/>
    </row>
    <row r="3" spans="1:11" ht="15.75" thickBot="1" x14ac:dyDescent="0.3"/>
    <row r="4" spans="1:11" s="11" customFormat="1" ht="15.75" customHeight="1" thickBot="1" x14ac:dyDescent="0.3">
      <c r="A4" s="10"/>
      <c r="B4" s="10"/>
      <c r="C4" s="187" t="s">
        <v>45</v>
      </c>
      <c r="D4" s="190" t="s">
        <v>46</v>
      </c>
      <c r="E4" s="26" t="s">
        <v>35</v>
      </c>
      <c r="F4" s="24" t="s">
        <v>35</v>
      </c>
      <c r="G4" s="45" t="s">
        <v>86</v>
      </c>
      <c r="H4" s="13"/>
      <c r="I4" s="13"/>
    </row>
    <row r="5" spans="1:11" s="12" customFormat="1" ht="0.75" customHeight="1" thickBot="1" x14ac:dyDescent="0.3">
      <c r="A5" s="50" t="s">
        <v>0</v>
      </c>
      <c r="B5" s="50" t="s">
        <v>1</v>
      </c>
      <c r="C5" s="188"/>
      <c r="D5" s="191"/>
      <c r="E5" s="27"/>
      <c r="F5" s="25"/>
      <c r="G5" s="37"/>
      <c r="H5" s="6"/>
      <c r="I5" s="15"/>
    </row>
    <row r="6" spans="1:11" s="13" customFormat="1" ht="15.6" customHeight="1" thickBot="1" x14ac:dyDescent="0.3">
      <c r="A6" s="51"/>
      <c r="B6" s="51"/>
      <c r="C6" s="189"/>
      <c r="D6" s="192"/>
      <c r="E6" s="16" t="s">
        <v>47</v>
      </c>
      <c r="F6" s="14" t="s">
        <v>88</v>
      </c>
      <c r="G6" s="45" t="s">
        <v>85</v>
      </c>
    </row>
    <row r="7" spans="1:11" ht="15.75" x14ac:dyDescent="0.25">
      <c r="A7" s="8">
        <v>1</v>
      </c>
      <c r="B7" s="52" t="s">
        <v>48</v>
      </c>
      <c r="C7" s="53">
        <v>3381405773.46</v>
      </c>
      <c r="D7" s="53">
        <v>3595598485.6100001</v>
      </c>
      <c r="E7" s="7">
        <f>SUM(C7:D7)</f>
        <v>6977004259.0699997</v>
      </c>
      <c r="F7" s="7">
        <v>7954890490</v>
      </c>
      <c r="G7" s="7">
        <f>(E7-F7)/F7*100</f>
        <v>-12.292893687968297</v>
      </c>
      <c r="H7" s="6"/>
      <c r="I7" s="6"/>
      <c r="J7" s="6"/>
      <c r="K7" s="6"/>
    </row>
    <row r="8" spans="1:11" ht="15.75" x14ac:dyDescent="0.25">
      <c r="A8" s="1">
        <v>2</v>
      </c>
      <c r="B8" s="47" t="s">
        <v>49</v>
      </c>
      <c r="C8" s="54">
        <v>1399656160.1600001</v>
      </c>
      <c r="D8" s="54">
        <v>1776834470.0599999</v>
      </c>
      <c r="E8" s="7">
        <f>SUM(C8:D8)</f>
        <v>3176490630.2200003</v>
      </c>
      <c r="F8" s="7">
        <v>2367699532.9299998</v>
      </c>
      <c r="G8" s="7">
        <f t="shared" ref="G8:G43" si="0">(E8-F8)/F8*100</f>
        <v>34.159363806146935</v>
      </c>
      <c r="H8" s="6"/>
      <c r="I8" s="6"/>
      <c r="J8" s="6"/>
      <c r="K8" s="6"/>
    </row>
    <row r="9" spans="1:11" ht="15.75" x14ac:dyDescent="0.25">
      <c r="A9" s="1">
        <v>3</v>
      </c>
      <c r="B9" s="47" t="s">
        <v>50</v>
      </c>
      <c r="C9" s="54">
        <v>6855267611.1300001</v>
      </c>
      <c r="D9" s="54">
        <v>4977247121.0600004</v>
      </c>
      <c r="E9" s="7">
        <f t="shared" ref="E9:E44" si="1">SUM(C9:D9)</f>
        <v>11832514732.190001</v>
      </c>
      <c r="F9" s="7">
        <v>7326382537</v>
      </c>
      <c r="G9" s="7">
        <f t="shared" si="0"/>
        <v>61.505554377388094</v>
      </c>
      <c r="H9" s="6"/>
      <c r="I9" s="43"/>
      <c r="J9" s="6"/>
      <c r="K9" s="6"/>
    </row>
    <row r="10" spans="1:11" s="32" customFormat="1" ht="15.75" x14ac:dyDescent="0.25">
      <c r="A10" s="29">
        <v>4</v>
      </c>
      <c r="B10" s="47" t="s">
        <v>51</v>
      </c>
      <c r="C10" s="55">
        <v>3645115621.4899998</v>
      </c>
      <c r="D10" s="55">
        <v>3422277924.4699998</v>
      </c>
      <c r="E10" s="7">
        <f t="shared" si="1"/>
        <v>7067393545.9599991</v>
      </c>
      <c r="F10" s="31">
        <v>9017138347</v>
      </c>
      <c r="G10" s="7">
        <f t="shared" si="0"/>
        <v>-21.622655947035355</v>
      </c>
      <c r="H10" s="6"/>
      <c r="I10" s="6"/>
      <c r="J10" s="6"/>
      <c r="K10" s="6"/>
    </row>
    <row r="11" spans="1:11" ht="15.75" x14ac:dyDescent="0.25">
      <c r="A11" s="1">
        <v>5</v>
      </c>
      <c r="B11" s="47" t="s">
        <v>52</v>
      </c>
      <c r="C11" s="54">
        <v>2050106131.8399999</v>
      </c>
      <c r="D11" s="54">
        <v>2556334669.2800002</v>
      </c>
      <c r="E11" s="7">
        <f t="shared" si="1"/>
        <v>4606440801.1199999</v>
      </c>
      <c r="F11" s="7">
        <v>3407156605.2600002</v>
      </c>
      <c r="G11" s="7">
        <f t="shared" si="0"/>
        <v>35.198974828704188</v>
      </c>
      <c r="H11" s="6"/>
      <c r="I11" s="6"/>
      <c r="J11" s="6"/>
      <c r="K11" s="6"/>
    </row>
    <row r="12" spans="1:11" ht="15.75" x14ac:dyDescent="0.25">
      <c r="A12" s="1">
        <v>6</v>
      </c>
      <c r="B12" s="47" t="s">
        <v>53</v>
      </c>
      <c r="C12" s="54">
        <v>4083007547.77</v>
      </c>
      <c r="D12" s="54">
        <v>2791232271.8600001</v>
      </c>
      <c r="E12" s="7">
        <f t="shared" si="1"/>
        <v>6874239819.6300001</v>
      </c>
      <c r="F12" s="7">
        <v>5403977808.4700003</v>
      </c>
      <c r="G12" s="7">
        <f t="shared" si="0"/>
        <v>27.207032731621588</v>
      </c>
      <c r="H12" s="6"/>
      <c r="I12" s="6"/>
      <c r="J12" s="6"/>
      <c r="K12" s="6"/>
    </row>
    <row r="13" spans="1:11" ht="15.75" x14ac:dyDescent="0.25">
      <c r="A13" s="1">
        <v>7</v>
      </c>
      <c r="B13" s="47" t="s">
        <v>54</v>
      </c>
      <c r="C13" s="54">
        <v>2737672598.7399998</v>
      </c>
      <c r="D13" s="54">
        <v>3326033449.0500002</v>
      </c>
      <c r="E13" s="7">
        <f t="shared" si="1"/>
        <v>6063706047.79</v>
      </c>
      <c r="F13" s="7">
        <v>7472792088.9300003</v>
      </c>
      <c r="G13" s="7">
        <f t="shared" si="0"/>
        <v>-18.85621899246178</v>
      </c>
      <c r="H13" s="6"/>
      <c r="I13" s="6"/>
      <c r="J13" s="6"/>
      <c r="K13" s="6"/>
    </row>
    <row r="14" spans="1:11" ht="15.75" x14ac:dyDescent="0.25">
      <c r="A14" s="1">
        <v>8</v>
      </c>
      <c r="B14" s="47" t="s">
        <v>55</v>
      </c>
      <c r="C14" s="54">
        <v>1499060122.5</v>
      </c>
      <c r="D14" s="54">
        <v>1561598789.73</v>
      </c>
      <c r="E14" s="7">
        <f t="shared" si="1"/>
        <v>3060658912.23</v>
      </c>
      <c r="F14" s="7">
        <v>2650508027.6500001</v>
      </c>
      <c r="G14" s="7">
        <f t="shared" si="0"/>
        <v>15.4744252913525</v>
      </c>
      <c r="H14" s="6"/>
      <c r="I14" s="6"/>
      <c r="J14" s="6"/>
      <c r="K14" s="6"/>
    </row>
    <row r="15" spans="1:11" ht="15.75" x14ac:dyDescent="0.25">
      <c r="A15" s="1">
        <v>9</v>
      </c>
      <c r="B15" s="47" t="s">
        <v>56</v>
      </c>
      <c r="C15" s="54">
        <v>3763830682.5300002</v>
      </c>
      <c r="D15" s="54">
        <v>5993972546.5</v>
      </c>
      <c r="E15" s="7">
        <f t="shared" si="1"/>
        <v>9757803229.0300007</v>
      </c>
      <c r="F15" s="7">
        <v>6617965537.8699999</v>
      </c>
      <c r="G15" s="7">
        <f t="shared" si="0"/>
        <v>47.444152937831127</v>
      </c>
      <c r="H15" s="6"/>
      <c r="I15" s="6"/>
      <c r="J15" s="6"/>
      <c r="K15" s="6"/>
    </row>
    <row r="16" spans="1:11" ht="15.75" x14ac:dyDescent="0.25">
      <c r="A16" s="1">
        <v>10</v>
      </c>
      <c r="B16" s="47" t="s">
        <v>57</v>
      </c>
      <c r="C16" s="54">
        <v>16343107878.09</v>
      </c>
      <c r="D16" s="54">
        <v>13454284995.719999</v>
      </c>
      <c r="E16" s="7">
        <f t="shared" si="1"/>
        <v>29797392873.809998</v>
      </c>
      <c r="F16" s="7">
        <v>25103484725.029999</v>
      </c>
      <c r="G16" s="7">
        <f t="shared" si="0"/>
        <v>18.698233333716537</v>
      </c>
      <c r="H16" s="6"/>
      <c r="I16" s="6"/>
      <c r="J16" s="6"/>
      <c r="K16" s="6"/>
    </row>
    <row r="17" spans="1:11" ht="15.75" x14ac:dyDescent="0.25">
      <c r="A17" s="1">
        <v>11</v>
      </c>
      <c r="B17" s="47" t="s">
        <v>58</v>
      </c>
      <c r="C17" s="54">
        <v>2463958668.0100002</v>
      </c>
      <c r="D17" s="54">
        <v>1218341157.6800001</v>
      </c>
      <c r="E17" s="7">
        <f t="shared" si="1"/>
        <v>3682299825.6900005</v>
      </c>
      <c r="F17" s="31">
        <v>3150448027.6999998</v>
      </c>
      <c r="G17" s="7">
        <f t="shared" si="0"/>
        <v>16.881782950035895</v>
      </c>
      <c r="H17" s="6"/>
      <c r="I17" s="6"/>
      <c r="J17" s="6"/>
      <c r="K17" s="6"/>
    </row>
    <row r="18" spans="1:11" ht="15.75" x14ac:dyDescent="0.25">
      <c r="A18" s="1">
        <v>12</v>
      </c>
      <c r="B18" s="47" t="s">
        <v>59</v>
      </c>
      <c r="C18" s="54">
        <v>7362135105.3299999</v>
      </c>
      <c r="D18" s="54">
        <v>6446548343.9499998</v>
      </c>
      <c r="E18" s="7">
        <f t="shared" si="1"/>
        <v>13808683449.279999</v>
      </c>
      <c r="F18" s="7">
        <v>13015045733.719999</v>
      </c>
      <c r="G18" s="7">
        <f t="shared" si="0"/>
        <v>6.0978480736629699</v>
      </c>
      <c r="H18" s="6"/>
      <c r="I18" s="6"/>
      <c r="J18" s="6"/>
      <c r="K18" s="6"/>
    </row>
    <row r="19" spans="1:11" ht="15.75" x14ac:dyDescent="0.25">
      <c r="A19" s="1">
        <v>13</v>
      </c>
      <c r="B19" s="47" t="s">
        <v>60</v>
      </c>
      <c r="C19" s="54">
        <v>1501600288.9000001</v>
      </c>
      <c r="D19" s="54">
        <v>1243343208.97</v>
      </c>
      <c r="E19" s="7">
        <f t="shared" si="1"/>
        <v>2744943497.8699999</v>
      </c>
      <c r="F19" s="7">
        <v>2457985853.2399998</v>
      </c>
      <c r="G19" s="7">
        <f t="shared" si="0"/>
        <v>11.674503506671781</v>
      </c>
      <c r="H19" s="6"/>
      <c r="I19" s="6"/>
      <c r="J19" s="6"/>
      <c r="K19" s="6"/>
    </row>
    <row r="20" spans="1:11" ht="15.75" x14ac:dyDescent="0.25">
      <c r="A20" s="1">
        <v>14</v>
      </c>
      <c r="B20" s="47" t="s">
        <v>61</v>
      </c>
      <c r="C20" s="54">
        <v>8728877176</v>
      </c>
      <c r="D20" s="54">
        <v>3569520979</v>
      </c>
      <c r="E20" s="7">
        <f t="shared" si="1"/>
        <v>12298398155</v>
      </c>
      <c r="F20" s="7">
        <v>12407903908</v>
      </c>
      <c r="G20" s="7">
        <f t="shared" si="0"/>
        <v>-0.8825483644291936</v>
      </c>
      <c r="H20" s="6"/>
      <c r="I20" s="6"/>
      <c r="J20" s="6"/>
      <c r="K20" s="6"/>
    </row>
    <row r="21" spans="1:11" ht="15.75" x14ac:dyDescent="0.25">
      <c r="A21" s="1">
        <v>15</v>
      </c>
      <c r="B21" s="47" t="s">
        <v>62</v>
      </c>
      <c r="C21" s="54">
        <v>1103922873.0799999</v>
      </c>
      <c r="D21" s="54">
        <v>1290819099.3299999</v>
      </c>
      <c r="E21" s="7">
        <f t="shared" si="1"/>
        <v>2394741972.4099998</v>
      </c>
      <c r="F21" s="7">
        <v>1699449806.03</v>
      </c>
      <c r="G21" s="7">
        <f t="shared" si="0"/>
        <v>40.912780354733584</v>
      </c>
      <c r="H21" s="6"/>
      <c r="I21" s="6"/>
      <c r="J21" s="6"/>
      <c r="K21" s="6"/>
    </row>
    <row r="22" spans="1:11" ht="15.75" x14ac:dyDescent="0.25">
      <c r="A22" s="1">
        <v>16</v>
      </c>
      <c r="B22" s="47" t="s">
        <v>63</v>
      </c>
      <c r="C22" s="54">
        <v>3592852650.1999998</v>
      </c>
      <c r="D22" s="54">
        <v>3419328542.0700002</v>
      </c>
      <c r="E22" s="7">
        <f t="shared" si="1"/>
        <v>7012181192.2700005</v>
      </c>
      <c r="F22" s="7">
        <v>4227842511.2800002</v>
      </c>
      <c r="G22" s="7">
        <f t="shared" si="0"/>
        <v>65.857199589656148</v>
      </c>
      <c r="H22" s="6"/>
      <c r="I22" s="6"/>
      <c r="J22" s="6"/>
      <c r="K22" s="6"/>
    </row>
    <row r="23" spans="1:11" ht="15.75" x14ac:dyDescent="0.25">
      <c r="A23" s="1">
        <v>17</v>
      </c>
      <c r="B23" s="47" t="s">
        <v>64</v>
      </c>
      <c r="C23" s="54">
        <v>2146456700.5699999</v>
      </c>
      <c r="D23" s="54">
        <v>2655293886.5799999</v>
      </c>
      <c r="E23" s="7">
        <f t="shared" si="1"/>
        <v>4801750587.1499996</v>
      </c>
      <c r="F23" s="7">
        <v>3548749484</v>
      </c>
      <c r="G23" s="7">
        <f t="shared" si="0"/>
        <v>35.308243334710397</v>
      </c>
      <c r="H23" s="6"/>
      <c r="I23" s="6"/>
      <c r="J23" s="6"/>
      <c r="K23" s="6"/>
    </row>
    <row r="24" spans="1:11" ht="15.75" x14ac:dyDescent="0.25">
      <c r="A24" s="1">
        <v>18</v>
      </c>
      <c r="B24" s="47" t="s">
        <v>65</v>
      </c>
      <c r="C24" s="54">
        <v>8839906826.2900009</v>
      </c>
      <c r="D24" s="54">
        <v>7164587629.0900002</v>
      </c>
      <c r="E24" s="7">
        <f t="shared" si="1"/>
        <v>16004494455.380001</v>
      </c>
      <c r="F24" s="7">
        <v>9637190364.1200008</v>
      </c>
      <c r="G24" s="7">
        <f t="shared" si="0"/>
        <v>66.070128851723851</v>
      </c>
      <c r="H24" s="6"/>
      <c r="I24" s="6"/>
      <c r="J24" s="6"/>
      <c r="K24" s="6"/>
    </row>
    <row r="25" spans="1:11" ht="15.75" x14ac:dyDescent="0.25">
      <c r="A25" s="1">
        <v>19</v>
      </c>
      <c r="B25" s="47" t="s">
        <v>66</v>
      </c>
      <c r="C25" s="54">
        <v>9292824304.6299992</v>
      </c>
      <c r="D25" s="54">
        <v>9261711800.2600002</v>
      </c>
      <c r="E25" s="7">
        <f t="shared" si="1"/>
        <v>18554536104.889999</v>
      </c>
      <c r="F25" s="7">
        <v>11107753040.09</v>
      </c>
      <c r="G25" s="7">
        <f t="shared" si="0"/>
        <v>67.0413092361987</v>
      </c>
      <c r="H25" s="6"/>
      <c r="I25" s="6"/>
      <c r="J25" s="6"/>
      <c r="K25" s="6"/>
    </row>
    <row r="26" spans="1:11" ht="15.75" x14ac:dyDescent="0.25">
      <c r="A26" s="1">
        <v>20</v>
      </c>
      <c r="B26" s="47" t="s">
        <v>67</v>
      </c>
      <c r="C26" s="54">
        <v>1789685111</v>
      </c>
      <c r="D26" s="54">
        <v>1697153343</v>
      </c>
      <c r="E26" s="7">
        <f t="shared" si="1"/>
        <v>3486838454</v>
      </c>
      <c r="F26" s="7">
        <v>2782536380.7600002</v>
      </c>
      <c r="G26" s="7">
        <f t="shared" si="0"/>
        <v>25.311513556837383</v>
      </c>
      <c r="H26" s="6"/>
      <c r="I26" s="6"/>
      <c r="J26" s="6"/>
      <c r="K26" s="6"/>
    </row>
    <row r="27" spans="1:11" ht="15.75" x14ac:dyDescent="0.25">
      <c r="A27" s="1">
        <v>21</v>
      </c>
      <c r="B27" s="47" t="s">
        <v>68</v>
      </c>
      <c r="C27" s="54">
        <v>1017839463.35</v>
      </c>
      <c r="D27" s="54">
        <v>1016412663.6900001</v>
      </c>
      <c r="E27" s="7">
        <f t="shared" si="1"/>
        <v>2034252127.04</v>
      </c>
      <c r="F27" s="7">
        <v>2281814873.8000002</v>
      </c>
      <c r="G27" s="7">
        <f t="shared" si="0"/>
        <v>-10.849379132485179</v>
      </c>
      <c r="H27" s="6"/>
      <c r="I27" s="44"/>
      <c r="J27" s="6"/>
      <c r="K27" s="6"/>
    </row>
    <row r="28" spans="1:11" s="35" customFormat="1" ht="15.75" x14ac:dyDescent="0.25">
      <c r="A28" s="33">
        <v>22</v>
      </c>
      <c r="B28" s="47" t="s">
        <v>69</v>
      </c>
      <c r="C28" s="56">
        <v>2528461175.4099998</v>
      </c>
      <c r="D28" s="56">
        <v>2919134200.71</v>
      </c>
      <c r="E28" s="7">
        <f t="shared" si="1"/>
        <v>5447595376.1199999</v>
      </c>
      <c r="F28" s="34">
        <v>4919298641.9799995</v>
      </c>
      <c r="G28" s="7">
        <f t="shared" si="0"/>
        <v>10.739269407871584</v>
      </c>
      <c r="H28" s="6"/>
      <c r="I28" s="6"/>
      <c r="J28" s="6"/>
      <c r="K28" s="6"/>
    </row>
    <row r="29" spans="1:11" ht="15.75" x14ac:dyDescent="0.25">
      <c r="A29" s="1">
        <v>23</v>
      </c>
      <c r="B29" s="47" t="s">
        <v>70</v>
      </c>
      <c r="C29" s="54">
        <v>6389122276.6700001</v>
      </c>
      <c r="D29" s="54">
        <v>3654056177.04</v>
      </c>
      <c r="E29" s="7">
        <f t="shared" si="1"/>
        <v>10043178453.709999</v>
      </c>
      <c r="F29" s="7">
        <v>10676489600.450001</v>
      </c>
      <c r="G29" s="7">
        <f t="shared" si="0"/>
        <v>-5.9318293787623642</v>
      </c>
      <c r="H29" s="6"/>
      <c r="I29" s="6"/>
      <c r="J29" s="6"/>
      <c r="K29" s="6"/>
    </row>
    <row r="30" spans="1:11" ht="15.75" x14ac:dyDescent="0.25">
      <c r="A30" s="1">
        <v>24</v>
      </c>
      <c r="B30" s="47" t="s">
        <v>71</v>
      </c>
      <c r="C30" s="54">
        <v>96236288416.779999</v>
      </c>
      <c r="D30" s="54">
        <v>100158876856.91</v>
      </c>
      <c r="E30" s="7">
        <f t="shared" si="1"/>
        <v>196395165273.69</v>
      </c>
      <c r="F30" s="7">
        <v>168025303441.70001</v>
      </c>
      <c r="G30" s="7">
        <f t="shared" si="0"/>
        <v>16.88427948105657</v>
      </c>
      <c r="H30" s="6"/>
      <c r="I30" s="6"/>
      <c r="J30" s="6"/>
      <c r="K30" s="6"/>
    </row>
    <row r="31" spans="1:11" ht="15.75" x14ac:dyDescent="0.25">
      <c r="A31" s="1">
        <v>25</v>
      </c>
      <c r="B31" s="47" t="s">
        <v>72</v>
      </c>
      <c r="C31" s="54">
        <v>2439646825.9899998</v>
      </c>
      <c r="D31" s="54">
        <v>1366814370.5899999</v>
      </c>
      <c r="E31" s="7">
        <f t="shared" si="1"/>
        <v>3806461196.5799999</v>
      </c>
      <c r="F31" s="7">
        <v>3541545541.0799999</v>
      </c>
      <c r="G31" s="7">
        <f t="shared" si="0"/>
        <v>7.4802272744236271</v>
      </c>
      <c r="H31" s="6"/>
      <c r="I31" s="6"/>
      <c r="J31" s="6"/>
      <c r="K31" s="6"/>
    </row>
    <row r="32" spans="1:11" ht="15.75" x14ac:dyDescent="0.25">
      <c r="A32" s="1">
        <v>26</v>
      </c>
      <c r="B32" s="47" t="s">
        <v>73</v>
      </c>
      <c r="C32" s="54">
        <v>2288238354.2600002</v>
      </c>
      <c r="D32" s="54">
        <v>2572387120.0500002</v>
      </c>
      <c r="E32" s="7">
        <f t="shared" si="1"/>
        <v>4860625474.3100004</v>
      </c>
      <c r="F32" s="7">
        <v>3185476752.9000001</v>
      </c>
      <c r="G32" s="7">
        <f t="shared" si="0"/>
        <v>52.587064711270472</v>
      </c>
      <c r="H32" s="6"/>
      <c r="I32" s="6"/>
      <c r="J32" s="6"/>
      <c r="K32" s="6"/>
    </row>
    <row r="33" spans="1:11" ht="15.75" x14ac:dyDescent="0.25">
      <c r="A33" s="1">
        <v>27</v>
      </c>
      <c r="B33" s="47" t="s">
        <v>74</v>
      </c>
      <c r="C33" s="54">
        <v>21340297222.139999</v>
      </c>
      <c r="D33" s="54">
        <v>21178967207.23</v>
      </c>
      <c r="E33" s="7">
        <f t="shared" si="1"/>
        <v>42519264429.369995</v>
      </c>
      <c r="F33" s="7">
        <v>39849644684.389999</v>
      </c>
      <c r="G33" s="7">
        <f t="shared" si="0"/>
        <v>6.6992309871855529</v>
      </c>
      <c r="H33" s="6"/>
      <c r="I33" s="6"/>
      <c r="J33" s="6"/>
      <c r="K33" s="6"/>
    </row>
    <row r="34" spans="1:11" ht="15.75" x14ac:dyDescent="0.25">
      <c r="A34" s="1">
        <v>28</v>
      </c>
      <c r="B34" s="47" t="s">
        <v>75</v>
      </c>
      <c r="C34" s="54">
        <v>3609802072.1100001</v>
      </c>
      <c r="D34" s="54">
        <v>5807617736.6599998</v>
      </c>
      <c r="E34" s="7">
        <f t="shared" si="1"/>
        <v>9417419808.7700005</v>
      </c>
      <c r="F34" s="7">
        <v>5078010539.0900002</v>
      </c>
      <c r="G34" s="7">
        <f t="shared" si="0"/>
        <v>85.45490869456998</v>
      </c>
      <c r="H34" s="6"/>
      <c r="I34" s="6"/>
      <c r="J34" s="6"/>
      <c r="K34" s="6"/>
    </row>
    <row r="35" spans="1:11" ht="15.75" x14ac:dyDescent="0.25">
      <c r="A35" s="1">
        <v>29</v>
      </c>
      <c r="B35" s="47" t="s">
        <v>76</v>
      </c>
      <c r="C35" s="54">
        <v>2118883555.6800001</v>
      </c>
      <c r="D35" s="54">
        <v>2655049761.21</v>
      </c>
      <c r="E35" s="7">
        <f t="shared" si="1"/>
        <v>4773933316.8900003</v>
      </c>
      <c r="F35" s="7">
        <v>4014530700.2600002</v>
      </c>
      <c r="G35" s="7">
        <f t="shared" si="0"/>
        <v>18.916348468348183</v>
      </c>
      <c r="H35" s="6"/>
      <c r="I35" s="6"/>
      <c r="J35" s="6"/>
      <c r="K35" s="6"/>
    </row>
    <row r="36" spans="1:11" ht="15.75" x14ac:dyDescent="0.25">
      <c r="A36" s="1">
        <v>30</v>
      </c>
      <c r="B36" s="47" t="s">
        <v>77</v>
      </c>
      <c r="C36" s="54">
        <v>5405584026.96</v>
      </c>
      <c r="D36" s="54">
        <v>6974296229.1000004</v>
      </c>
      <c r="E36" s="7">
        <f t="shared" si="1"/>
        <v>12379880256.060001</v>
      </c>
      <c r="F36" s="7">
        <v>10818648986.700001</v>
      </c>
      <c r="G36" s="7">
        <f t="shared" si="0"/>
        <v>14.43092636871123</v>
      </c>
      <c r="H36" s="6"/>
      <c r="I36" s="6"/>
      <c r="J36" s="6"/>
      <c r="K36" s="6"/>
    </row>
    <row r="37" spans="1:11" ht="15.75" x14ac:dyDescent="0.25">
      <c r="A37" s="1">
        <v>31</v>
      </c>
      <c r="B37" s="47" t="s">
        <v>78</v>
      </c>
      <c r="C37" s="54">
        <v>3098544664.0500002</v>
      </c>
      <c r="D37" s="54">
        <v>3171114653.27</v>
      </c>
      <c r="E37" s="7">
        <f t="shared" si="1"/>
        <v>6269659317.3199997</v>
      </c>
      <c r="F37" s="7">
        <v>5111211378.96</v>
      </c>
      <c r="G37" s="7">
        <f t="shared" si="0"/>
        <v>22.66484112022215</v>
      </c>
      <c r="H37" s="6"/>
      <c r="I37" s="6"/>
      <c r="J37" s="6"/>
      <c r="K37" s="6"/>
    </row>
    <row r="38" spans="1:11" ht="15.75" x14ac:dyDescent="0.25">
      <c r="A38" s="1">
        <v>32</v>
      </c>
      <c r="B38" s="47" t="s">
        <v>79</v>
      </c>
      <c r="C38" s="54">
        <v>37476154780.330002</v>
      </c>
      <c r="D38" s="54">
        <v>23430626831.970001</v>
      </c>
      <c r="E38" s="7">
        <f t="shared" si="1"/>
        <v>60906781612.300003</v>
      </c>
      <c r="F38" s="7">
        <v>44742491704.550003</v>
      </c>
      <c r="G38" s="7">
        <f t="shared" si="0"/>
        <v>36.127379794778406</v>
      </c>
      <c r="H38" s="6"/>
      <c r="I38" s="6"/>
      <c r="J38" s="6"/>
      <c r="K38" s="6"/>
    </row>
    <row r="39" spans="1:11" ht="15.75" x14ac:dyDescent="0.25">
      <c r="A39" s="1">
        <v>33</v>
      </c>
      <c r="B39" s="47" t="s">
        <v>80</v>
      </c>
      <c r="C39" s="54">
        <v>2178862395.5999999</v>
      </c>
      <c r="D39" s="54">
        <v>3471332012.5999999</v>
      </c>
      <c r="E39" s="7">
        <f t="shared" si="1"/>
        <v>5650194408.1999998</v>
      </c>
      <c r="F39" s="7">
        <v>3702247581.9699998</v>
      </c>
      <c r="G39" s="7">
        <f t="shared" si="0"/>
        <v>52.615250144710188</v>
      </c>
      <c r="H39" s="6"/>
      <c r="I39" s="6"/>
      <c r="J39" s="6"/>
      <c r="K39" s="6"/>
    </row>
    <row r="40" spans="1:11" ht="15.75" x14ac:dyDescent="0.25">
      <c r="A40" s="1">
        <v>34</v>
      </c>
      <c r="B40" s="47" t="s">
        <v>81</v>
      </c>
      <c r="C40" s="54">
        <v>1199006773.5699999</v>
      </c>
      <c r="D40" s="54">
        <v>1414242067.8099999</v>
      </c>
      <c r="E40" s="7">
        <f t="shared" si="1"/>
        <v>2613248841.3800001</v>
      </c>
      <c r="F40" s="7">
        <v>2985941401.7600002</v>
      </c>
      <c r="G40" s="7">
        <f t="shared" si="0"/>
        <v>-12.481576502483415</v>
      </c>
      <c r="H40" s="6"/>
      <c r="I40" s="6"/>
      <c r="J40" s="6"/>
      <c r="K40" s="6"/>
    </row>
    <row r="41" spans="1:11" ht="16.5" thickBot="1" x14ac:dyDescent="0.3">
      <c r="A41" s="1">
        <v>35</v>
      </c>
      <c r="B41" s="47" t="s">
        <v>82</v>
      </c>
      <c r="C41" s="54">
        <v>832216819.28999996</v>
      </c>
      <c r="D41" s="54">
        <v>788458715.08000004</v>
      </c>
      <c r="E41" s="7">
        <f t="shared" si="1"/>
        <v>1620675534.3699999</v>
      </c>
      <c r="F41" s="7">
        <v>1483339483.6400001</v>
      </c>
      <c r="G41" s="7">
        <f t="shared" si="0"/>
        <v>9.2585717729961416</v>
      </c>
      <c r="H41" s="6"/>
      <c r="I41" s="6"/>
      <c r="J41" s="6"/>
      <c r="K41" s="6"/>
    </row>
    <row r="42" spans="1:11" ht="16.5" thickBot="1" x14ac:dyDescent="0.3">
      <c r="A42" s="17">
        <v>36</v>
      </c>
      <c r="B42" s="70" t="s">
        <v>83</v>
      </c>
      <c r="C42" s="71">
        <v>1314770380.3299999</v>
      </c>
      <c r="D42" s="71">
        <v>1342423061.0599999</v>
      </c>
      <c r="E42" s="7">
        <f t="shared" si="1"/>
        <v>2657193441.3899999</v>
      </c>
      <c r="F42" s="7">
        <v>2060136251.3299999</v>
      </c>
      <c r="G42" s="7">
        <f t="shared" si="0"/>
        <v>28.981441866990437</v>
      </c>
      <c r="H42" s="6"/>
      <c r="I42" s="72"/>
      <c r="J42" s="6"/>
      <c r="K42" s="6"/>
    </row>
    <row r="43" spans="1:11" s="80" customFormat="1" ht="15.75" thickBot="1" x14ac:dyDescent="0.3">
      <c r="A43" s="79"/>
      <c r="B43" s="80" t="s">
        <v>105</v>
      </c>
      <c r="C43" s="74">
        <f>SUM(C7:C42)</f>
        <v>282054169034.23993</v>
      </c>
      <c r="D43" s="74">
        <f>SUM(D7:D42)</f>
        <v>263343872378.24997</v>
      </c>
      <c r="E43" s="74">
        <f t="shared" ref="E43:F43" si="2">SUM(E7:E42)</f>
        <v>545398041412.49005</v>
      </c>
      <c r="F43" s="74">
        <f t="shared" si="2"/>
        <v>453833032373.64014</v>
      </c>
      <c r="G43" s="74">
        <f t="shared" si="0"/>
        <v>20.175924295317614</v>
      </c>
      <c r="I43" s="81"/>
      <c r="J43" s="82"/>
      <c r="K43" s="82"/>
    </row>
    <row r="44" spans="1:11" s="78" customFormat="1" ht="15.75" x14ac:dyDescent="0.25">
      <c r="A44" s="1"/>
      <c r="B44" s="46" t="s">
        <v>87</v>
      </c>
      <c r="C44" s="74">
        <v>20117850018.970001</v>
      </c>
      <c r="D44" s="74">
        <v>15193188795</v>
      </c>
      <c r="E44" s="74">
        <f t="shared" si="1"/>
        <v>35311038813.970001</v>
      </c>
      <c r="F44" s="74" t="s">
        <v>100</v>
      </c>
      <c r="G44" s="74" t="s">
        <v>100</v>
      </c>
      <c r="H44" s="77"/>
      <c r="I44" s="76"/>
      <c r="J44" s="77"/>
      <c r="K44" s="77"/>
    </row>
    <row r="45" spans="1:11" s="84" customFormat="1" ht="15.75" thickBot="1" x14ac:dyDescent="0.3">
      <c r="A45" s="83"/>
      <c r="B45" s="84" t="s">
        <v>106</v>
      </c>
      <c r="C45" s="75">
        <f>C43+C44</f>
        <v>302172019053.20996</v>
      </c>
      <c r="D45" s="75">
        <f>D43+D44</f>
        <v>278537061173.25</v>
      </c>
      <c r="E45" s="75">
        <f t="shared" ref="E45" si="3">E43+E44</f>
        <v>580709080226.46008</v>
      </c>
      <c r="F45" s="75" t="s">
        <v>100</v>
      </c>
      <c r="G45" s="75" t="s">
        <v>100</v>
      </c>
      <c r="I45" s="85"/>
      <c r="J45" s="86"/>
      <c r="K45" s="86"/>
    </row>
    <row r="46" spans="1:11" s="40" customFormat="1" x14ac:dyDescent="0.25">
      <c r="C46" s="73"/>
      <c r="D46" s="73"/>
      <c r="E46" s="41"/>
      <c r="F46" s="42"/>
      <c r="J46" s="6"/>
      <c r="K46" s="6"/>
    </row>
    <row r="49" spans="4:4" x14ac:dyDescent="0.25">
      <c r="D49" s="170"/>
    </row>
    <row r="50" spans="4:4" x14ac:dyDescent="0.25">
      <c r="D50" s="170"/>
    </row>
  </sheetData>
  <mergeCells count="2">
    <mergeCell ref="C4:C6"/>
    <mergeCell ref="D4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topLeftCell="A22" zoomScale="77" workbookViewId="0">
      <selection activeCell="D42" sqref="D42:D43"/>
    </sheetView>
  </sheetViews>
  <sheetFormatPr defaultRowHeight="15" x14ac:dyDescent="0.25"/>
  <cols>
    <col min="1" max="1" width="22.7109375" customWidth="1"/>
    <col min="2" max="2" width="36.5703125" customWidth="1"/>
    <col min="3" max="3" width="29.42578125" customWidth="1"/>
    <col min="4" max="4" width="30.85546875" style="61" customWidth="1"/>
    <col min="5" max="5" width="34.85546875" customWidth="1"/>
    <col min="6" max="6" width="35.85546875" customWidth="1"/>
  </cols>
  <sheetData>
    <row r="1" spans="1:6" s="23" customFormat="1" ht="18.75" x14ac:dyDescent="0.3">
      <c r="B1" s="182" t="s">
        <v>103</v>
      </c>
      <c r="C1" s="182"/>
      <c r="D1" s="182"/>
    </row>
    <row r="2" spans="1:6" x14ac:dyDescent="0.25">
      <c r="E2" s="58"/>
      <c r="F2" s="60"/>
    </row>
    <row r="3" spans="1:6" ht="15.75" thickBot="1" x14ac:dyDescent="0.3">
      <c r="E3" s="58"/>
      <c r="F3" s="60"/>
    </row>
    <row r="4" spans="1:6" s="36" customFormat="1" ht="15.75" thickBot="1" x14ac:dyDescent="0.3">
      <c r="A4" s="68"/>
      <c r="B4" s="183" t="s">
        <v>39</v>
      </c>
      <c r="C4" s="183" t="s">
        <v>38</v>
      </c>
      <c r="D4" s="185" t="s">
        <v>40</v>
      </c>
      <c r="E4" s="67" t="s">
        <v>36</v>
      </c>
      <c r="F4" s="38" t="s">
        <v>37</v>
      </c>
    </row>
    <row r="5" spans="1:6" s="36" customFormat="1" ht="15.75" x14ac:dyDescent="0.25">
      <c r="A5" s="69" t="s">
        <v>1</v>
      </c>
      <c r="B5" s="184"/>
      <c r="C5" s="184"/>
      <c r="D5" s="186"/>
      <c r="E5" s="67" t="s">
        <v>102</v>
      </c>
      <c r="F5" s="38" t="s">
        <v>102</v>
      </c>
    </row>
    <row r="6" spans="1:6" s="36" customFormat="1" ht="15.75" thickBot="1" x14ac:dyDescent="0.3">
      <c r="A6" s="64"/>
      <c r="B6" s="65" t="s">
        <v>101</v>
      </c>
      <c r="C6" s="65" t="s">
        <v>101</v>
      </c>
      <c r="D6" s="66" t="s">
        <v>101</v>
      </c>
      <c r="E6" s="67"/>
      <c r="F6" s="38"/>
    </row>
    <row r="7" spans="1:6" x14ac:dyDescent="0.25">
      <c r="A7" s="9" t="s">
        <v>2</v>
      </c>
      <c r="B7" s="7">
        <v>6977004259.0699997</v>
      </c>
      <c r="C7" s="7">
        <v>26456711382.679996</v>
      </c>
      <c r="D7" s="62">
        <f t="shared" ref="D7:D43" si="0">C7+B7</f>
        <v>33433715641.749996</v>
      </c>
      <c r="E7" s="58">
        <v>100217589.59</v>
      </c>
      <c r="F7" s="21">
        <v>57467618625.510002</v>
      </c>
    </row>
    <row r="8" spans="1:6" x14ac:dyDescent="0.25">
      <c r="A8" s="5" t="s">
        <v>10</v>
      </c>
      <c r="B8" s="7">
        <v>3176490630.2200003</v>
      </c>
      <c r="C8" s="7">
        <v>23715317080.68</v>
      </c>
      <c r="D8" s="62">
        <f t="shared" si="0"/>
        <v>26891807710.900002</v>
      </c>
      <c r="E8" s="58">
        <v>57860541.539999999</v>
      </c>
      <c r="F8" s="21">
        <v>67460656267.079994</v>
      </c>
    </row>
    <row r="9" spans="1:6" x14ac:dyDescent="0.25">
      <c r="A9" s="5" t="s">
        <v>11</v>
      </c>
      <c r="B9" s="7">
        <v>11832514732.190001</v>
      </c>
      <c r="C9" s="7">
        <v>100201137452.78001</v>
      </c>
      <c r="D9" s="62">
        <f t="shared" si="0"/>
        <v>112033652184.97002</v>
      </c>
      <c r="E9" s="58">
        <v>48385866.530000001</v>
      </c>
      <c r="F9" s="21">
        <v>179714994143.75</v>
      </c>
    </row>
    <row r="10" spans="1:6" s="32" customFormat="1" x14ac:dyDescent="0.25">
      <c r="A10" s="30" t="s">
        <v>12</v>
      </c>
      <c r="B10" s="31">
        <v>7067393545.9599991</v>
      </c>
      <c r="C10" s="31">
        <v>26423194105.630001</v>
      </c>
      <c r="D10" s="62">
        <f t="shared" si="0"/>
        <v>33490587651.59</v>
      </c>
      <c r="E10" s="58">
        <v>107438517.03</v>
      </c>
      <c r="F10" s="21">
        <v>2612431503.8899999</v>
      </c>
    </row>
    <row r="11" spans="1:6" x14ac:dyDescent="0.25">
      <c r="A11" s="5" t="s">
        <v>13</v>
      </c>
      <c r="B11" s="7">
        <v>4606440801.1199999</v>
      </c>
      <c r="C11" s="7">
        <v>25595870489.000004</v>
      </c>
      <c r="D11" s="62">
        <f t="shared" si="0"/>
        <v>30202311290.120003</v>
      </c>
      <c r="E11" s="58">
        <v>134907612.91999999</v>
      </c>
      <c r="F11" s="21">
        <v>78076937314.819992</v>
      </c>
    </row>
    <row r="12" spans="1:6" x14ac:dyDescent="0.25">
      <c r="A12" s="5" t="s">
        <v>14</v>
      </c>
      <c r="B12" s="7">
        <v>6874239819.6300001</v>
      </c>
      <c r="C12" s="7">
        <v>77135294193.860001</v>
      </c>
      <c r="D12" s="62">
        <f t="shared" si="0"/>
        <v>84009534013.490005</v>
      </c>
      <c r="E12" s="58">
        <v>57256211.039999999</v>
      </c>
      <c r="F12" s="21">
        <v>123031521306.14001</v>
      </c>
    </row>
    <row r="13" spans="1:6" x14ac:dyDescent="0.25">
      <c r="A13" s="5" t="s">
        <v>15</v>
      </c>
      <c r="B13" s="7">
        <v>6063706047.79</v>
      </c>
      <c r="C13" s="7">
        <v>26306205572.870003</v>
      </c>
      <c r="D13" s="62">
        <f t="shared" si="0"/>
        <v>32369911620.660004</v>
      </c>
      <c r="E13" s="58">
        <v>34750363.399999999</v>
      </c>
      <c r="F13" s="21">
        <v>92930649665.690002</v>
      </c>
    </row>
    <row r="14" spans="1:6" x14ac:dyDescent="0.25">
      <c r="A14" s="5" t="s">
        <v>16</v>
      </c>
      <c r="B14" s="7">
        <v>3060658912.23</v>
      </c>
      <c r="C14" s="7">
        <v>30036052343.779999</v>
      </c>
      <c r="D14" s="62">
        <f t="shared" si="0"/>
        <v>33096711256.009998</v>
      </c>
      <c r="E14" s="58">
        <v>22292486.469999999</v>
      </c>
      <c r="F14" s="21">
        <v>77523662982.229996</v>
      </c>
    </row>
    <row r="15" spans="1:6" x14ac:dyDescent="0.25">
      <c r="A15" s="5" t="s">
        <v>17</v>
      </c>
      <c r="B15" s="7">
        <v>9757803229.0300007</v>
      </c>
      <c r="C15" s="7">
        <v>17126204505.610001</v>
      </c>
      <c r="D15" s="62">
        <f t="shared" si="0"/>
        <v>26884007734.639999</v>
      </c>
      <c r="E15" s="58">
        <v>193796061.81</v>
      </c>
      <c r="F15" s="21">
        <v>124943613082.60999</v>
      </c>
    </row>
    <row r="16" spans="1:6" x14ac:dyDescent="0.25">
      <c r="A16" s="5" t="s">
        <v>18</v>
      </c>
      <c r="B16" s="7">
        <v>29797392873.809998</v>
      </c>
      <c r="C16" s="7">
        <v>101185193820.71001</v>
      </c>
      <c r="D16" s="62">
        <f t="shared" si="0"/>
        <v>130982586694.52</v>
      </c>
      <c r="E16" s="58">
        <v>63825838.810000002</v>
      </c>
      <c r="F16" s="21">
        <v>222680606739.33997</v>
      </c>
    </row>
    <row r="17" spans="1:6" x14ac:dyDescent="0.25">
      <c r="A17" s="5" t="s">
        <v>19</v>
      </c>
      <c r="B17" s="7">
        <v>3682299825.6900005</v>
      </c>
      <c r="C17" s="7">
        <v>21605984248.73</v>
      </c>
      <c r="D17" s="62">
        <f t="shared" si="0"/>
        <v>25288284074.419998</v>
      </c>
      <c r="E17" s="58">
        <v>67901721.069999993</v>
      </c>
      <c r="F17" s="21">
        <v>34515070111.769997</v>
      </c>
    </row>
    <row r="18" spans="1:6" x14ac:dyDescent="0.25">
      <c r="A18" s="5" t="s">
        <v>20</v>
      </c>
      <c r="B18" s="7">
        <v>13808683449.279999</v>
      </c>
      <c r="C18" s="7">
        <v>32882836464.889999</v>
      </c>
      <c r="D18" s="62">
        <f t="shared" si="0"/>
        <v>46691519914.169998</v>
      </c>
      <c r="E18" s="58">
        <v>279029896.20999998</v>
      </c>
      <c r="F18" s="21">
        <v>69004633290.089996</v>
      </c>
    </row>
    <row r="19" spans="1:6" x14ac:dyDescent="0.25">
      <c r="A19" s="5" t="s">
        <v>21</v>
      </c>
      <c r="B19" s="7">
        <v>2744943497.8699999</v>
      </c>
      <c r="C19" s="7">
        <v>17915031197.200001</v>
      </c>
      <c r="D19" s="62">
        <f t="shared" si="0"/>
        <v>20659974695.07</v>
      </c>
      <c r="E19" s="58">
        <v>97994770.659999996</v>
      </c>
      <c r="F19" s="21">
        <v>117724274041.26001</v>
      </c>
    </row>
    <row r="20" spans="1:6" x14ac:dyDescent="0.25">
      <c r="A20" s="5" t="s">
        <v>22</v>
      </c>
      <c r="B20" s="7">
        <v>12298398155</v>
      </c>
      <c r="C20" s="7">
        <v>25060255593.920002</v>
      </c>
      <c r="D20" s="62">
        <f t="shared" si="0"/>
        <v>37358653748.919998</v>
      </c>
      <c r="E20" s="58">
        <v>127952029.92</v>
      </c>
      <c r="F20" s="21">
        <v>61231913793.950005</v>
      </c>
    </row>
    <row r="21" spans="1:6" x14ac:dyDescent="0.25">
      <c r="A21" s="5" t="s">
        <v>23</v>
      </c>
      <c r="B21" s="7">
        <v>2394741972.4099998</v>
      </c>
      <c r="C21" s="7">
        <v>20636085378.290001</v>
      </c>
      <c r="D21" s="62">
        <f t="shared" si="0"/>
        <v>23030827350.700001</v>
      </c>
      <c r="E21" s="58">
        <v>38500292.18</v>
      </c>
      <c r="F21" s="21">
        <v>41939190055.529999</v>
      </c>
    </row>
    <row r="22" spans="1:6" x14ac:dyDescent="0.25">
      <c r="A22" s="5" t="s">
        <v>24</v>
      </c>
      <c r="B22" s="7">
        <v>7012181192.2700005</v>
      </c>
      <c r="C22" s="7">
        <v>25379554187.640003</v>
      </c>
      <c r="D22" s="62">
        <f t="shared" si="0"/>
        <v>32391735379.910004</v>
      </c>
      <c r="E22" s="58">
        <v>61277993.68</v>
      </c>
      <c r="F22" s="21">
        <v>85432191992.419998</v>
      </c>
    </row>
    <row r="23" spans="1:6" x14ac:dyDescent="0.25">
      <c r="A23" s="5" t="s">
        <v>25</v>
      </c>
      <c r="B23" s="7">
        <v>4801750587.1499996</v>
      </c>
      <c r="C23" s="7">
        <v>28748393258.810001</v>
      </c>
      <c r="D23" s="62">
        <f t="shared" si="0"/>
        <v>33550143845.959999</v>
      </c>
      <c r="E23" s="58">
        <v>32800038.170000002</v>
      </c>
      <c r="F23" s="21">
        <v>34488374498.849998</v>
      </c>
    </row>
    <row r="24" spans="1:6" x14ac:dyDescent="0.25">
      <c r="A24" s="5" t="s">
        <v>42</v>
      </c>
      <c r="B24" s="7">
        <v>16004494455.380001</v>
      </c>
      <c r="C24" s="7">
        <v>32861084108.799999</v>
      </c>
      <c r="D24" s="62">
        <f t="shared" si="0"/>
        <v>48865578564.18</v>
      </c>
      <c r="E24" s="58">
        <v>232965533.72999999</v>
      </c>
      <c r="F24" s="21">
        <v>75606381758.429993</v>
      </c>
    </row>
    <row r="25" spans="1:6" x14ac:dyDescent="0.25">
      <c r="A25" s="5" t="s">
        <v>26</v>
      </c>
      <c r="B25" s="7">
        <v>18554536104.889999</v>
      </c>
      <c r="C25" s="7">
        <v>39880885724.720001</v>
      </c>
      <c r="D25" s="62">
        <f t="shared" si="0"/>
        <v>58435421829.610001</v>
      </c>
      <c r="E25" s="58">
        <v>65047427.460000001</v>
      </c>
      <c r="F25" s="21">
        <v>95420104800.470016</v>
      </c>
    </row>
    <row r="26" spans="1:6" x14ac:dyDescent="0.25">
      <c r="A26" s="5" t="s">
        <v>27</v>
      </c>
      <c r="B26" s="7">
        <v>3486838454</v>
      </c>
      <c r="C26" s="7">
        <v>28396841672.300003</v>
      </c>
      <c r="D26" s="62">
        <f t="shared" si="0"/>
        <v>31883680126.300003</v>
      </c>
      <c r="E26" s="58">
        <v>64757964.399999999</v>
      </c>
      <c r="F26" s="21">
        <v>30852661159.099998</v>
      </c>
    </row>
    <row r="27" spans="1:6" x14ac:dyDescent="0.25">
      <c r="A27" s="5" t="s">
        <v>28</v>
      </c>
      <c r="B27" s="7">
        <v>2034252127.04</v>
      </c>
      <c r="C27" s="7">
        <v>25920393694.880001</v>
      </c>
      <c r="D27" s="62">
        <f t="shared" si="0"/>
        <v>27954645821.920002</v>
      </c>
      <c r="E27" s="58">
        <v>46759780.420000002</v>
      </c>
      <c r="F27" s="21">
        <v>53874263625.129997</v>
      </c>
    </row>
    <row r="28" spans="1:6" x14ac:dyDescent="0.25">
      <c r="A28" s="5" t="s">
        <v>29</v>
      </c>
      <c r="B28" s="7">
        <v>5447595376.1199999</v>
      </c>
      <c r="C28" s="7">
        <v>25176298768.030003</v>
      </c>
      <c r="D28" s="62">
        <f t="shared" si="0"/>
        <v>30623894144.150002</v>
      </c>
      <c r="E28" s="58">
        <v>32371905.620000001</v>
      </c>
      <c r="F28" s="21">
        <v>114332341233.39</v>
      </c>
    </row>
    <row r="29" spans="1:6" x14ac:dyDescent="0.25">
      <c r="A29" s="5" t="s">
        <v>30</v>
      </c>
      <c r="B29" s="7">
        <v>10043178453.709999</v>
      </c>
      <c r="C29" s="7">
        <v>21392196029.040001</v>
      </c>
      <c r="D29" s="62">
        <f t="shared" si="0"/>
        <v>31435374482.75</v>
      </c>
      <c r="E29" s="58">
        <v>49871457.189999998</v>
      </c>
      <c r="F29" s="21">
        <v>40492924816.540001</v>
      </c>
    </row>
    <row r="30" spans="1:6" x14ac:dyDescent="0.25">
      <c r="A30" s="5" t="s">
        <v>31</v>
      </c>
      <c r="B30" s="7">
        <v>196395165273.69</v>
      </c>
      <c r="C30" s="7">
        <v>59517522097.020012</v>
      </c>
      <c r="D30" s="62">
        <f t="shared" si="0"/>
        <v>255912687370.71002</v>
      </c>
      <c r="E30" s="58">
        <v>1451639937.8599999</v>
      </c>
      <c r="F30" s="21">
        <v>517367331872.95154</v>
      </c>
    </row>
    <row r="31" spans="1:6" ht="15.75" customHeight="1" x14ac:dyDescent="0.25">
      <c r="A31" s="5" t="s">
        <v>32</v>
      </c>
      <c r="B31" s="7">
        <v>3806461196.5799999</v>
      </c>
      <c r="C31" s="7">
        <v>22633849283.209999</v>
      </c>
      <c r="D31" s="62">
        <f t="shared" si="0"/>
        <v>26440310479.790001</v>
      </c>
      <c r="E31" s="58">
        <v>61495066.439999998</v>
      </c>
      <c r="F31" s="21">
        <v>70335662264.999985</v>
      </c>
    </row>
    <row r="32" spans="1:6" x14ac:dyDescent="0.25">
      <c r="A32" s="5" t="s">
        <v>33</v>
      </c>
      <c r="B32" s="7">
        <v>4860625474.3100004</v>
      </c>
      <c r="C32" s="7">
        <v>27236437540.139999</v>
      </c>
      <c r="D32" s="62">
        <f t="shared" si="0"/>
        <v>32097063014.450001</v>
      </c>
      <c r="E32" s="58">
        <v>55747995.990000002</v>
      </c>
      <c r="F32" s="21">
        <v>40300423742.82</v>
      </c>
    </row>
    <row r="33" spans="1:6" x14ac:dyDescent="0.25">
      <c r="A33" s="5" t="s">
        <v>34</v>
      </c>
      <c r="B33" s="7">
        <v>42519264429.369995</v>
      </c>
      <c r="C33" s="7">
        <v>18793522751.380001</v>
      </c>
      <c r="D33" s="62">
        <f t="shared" si="0"/>
        <v>61312787180.75</v>
      </c>
      <c r="E33" s="58">
        <v>105388666.18000001</v>
      </c>
      <c r="F33" s="21">
        <v>104933290271.91</v>
      </c>
    </row>
    <row r="34" spans="1:6" x14ac:dyDescent="0.25">
      <c r="A34" s="5" t="s">
        <v>3</v>
      </c>
      <c r="B34" s="7">
        <v>9417419808.7700005</v>
      </c>
      <c r="C34" s="7">
        <v>30955303397.259998</v>
      </c>
      <c r="D34" s="62">
        <f t="shared" si="0"/>
        <v>40372723206.029999</v>
      </c>
      <c r="E34" s="58">
        <v>81417458.579999998</v>
      </c>
      <c r="F34" s="21">
        <v>50610170334.160004</v>
      </c>
    </row>
    <row r="35" spans="1:6" x14ac:dyDescent="0.25">
      <c r="A35" s="5" t="s">
        <v>43</v>
      </c>
      <c r="B35" s="7">
        <v>4773933316.8900003</v>
      </c>
      <c r="C35" s="7">
        <v>10243367754.26</v>
      </c>
      <c r="D35" s="62">
        <f t="shared" si="0"/>
        <v>15017301071.150002</v>
      </c>
      <c r="E35" s="58">
        <v>101567066.28</v>
      </c>
      <c r="F35" s="21">
        <v>135831145633.27002</v>
      </c>
    </row>
    <row r="36" spans="1:6" x14ac:dyDescent="0.25">
      <c r="A36" s="5" t="s">
        <v>4</v>
      </c>
      <c r="B36" s="7">
        <v>12379880256.060001</v>
      </c>
      <c r="C36" s="7">
        <v>28159889760.260002</v>
      </c>
      <c r="D36" s="62">
        <f t="shared" si="0"/>
        <v>40539770016.320007</v>
      </c>
      <c r="E36" s="58">
        <v>106334516.11</v>
      </c>
      <c r="F36" s="21">
        <v>88003629720.819992</v>
      </c>
    </row>
    <row r="37" spans="1:6" x14ac:dyDescent="0.25">
      <c r="A37" s="5" t="s">
        <v>5</v>
      </c>
      <c r="B37" s="7">
        <v>6269659317.3199997</v>
      </c>
      <c r="C37" s="7">
        <v>20598578027.709999</v>
      </c>
      <c r="D37" s="62">
        <f t="shared" si="0"/>
        <v>26868237345.029999</v>
      </c>
      <c r="E37" s="58">
        <v>29696386.149999999</v>
      </c>
      <c r="F37" s="21">
        <v>121579460297.29002</v>
      </c>
    </row>
    <row r="38" spans="1:6" x14ac:dyDescent="0.25">
      <c r="A38" s="5" t="s">
        <v>41</v>
      </c>
      <c r="B38" s="7">
        <v>60906781612.300003</v>
      </c>
      <c r="C38" s="7">
        <v>85009556683.860001</v>
      </c>
      <c r="D38" s="62">
        <f t="shared" si="0"/>
        <v>145916338296.16</v>
      </c>
      <c r="E38" s="58">
        <v>79520400.989999995</v>
      </c>
      <c r="F38" s="21">
        <v>191156694184.66</v>
      </c>
    </row>
    <row r="39" spans="1:6" x14ac:dyDescent="0.25">
      <c r="A39" s="5" t="s">
        <v>6</v>
      </c>
      <c r="B39" s="7">
        <v>5650194408.1999998</v>
      </c>
      <c r="C39" s="7">
        <v>25218497532.509998</v>
      </c>
      <c r="D39" s="62">
        <f t="shared" si="0"/>
        <v>30868691940.709999</v>
      </c>
      <c r="E39" s="58">
        <v>40225935.909999996</v>
      </c>
      <c r="F39" s="21">
        <v>24891029854.579998</v>
      </c>
    </row>
    <row r="40" spans="1:6" x14ac:dyDescent="0.25">
      <c r="A40" s="5" t="s">
        <v>7</v>
      </c>
      <c r="B40" s="7">
        <v>2613248841.3800001</v>
      </c>
      <c r="C40" s="7">
        <v>22493870908.310001</v>
      </c>
      <c r="D40" s="62">
        <f t="shared" si="0"/>
        <v>25107119749.690002</v>
      </c>
      <c r="E40" s="58">
        <v>22113312.199999999</v>
      </c>
      <c r="F40" s="21">
        <v>59598963943.089996</v>
      </c>
    </row>
    <row r="41" spans="1:6" x14ac:dyDescent="0.25">
      <c r="A41" s="5" t="s">
        <v>8</v>
      </c>
      <c r="B41" s="7">
        <v>1620675534.3699999</v>
      </c>
      <c r="C41" s="7">
        <v>25185091093.090004</v>
      </c>
      <c r="D41" s="62">
        <f t="shared" si="0"/>
        <v>26805766627.460003</v>
      </c>
      <c r="E41" s="58">
        <v>28496975.620000001</v>
      </c>
      <c r="F41" s="21">
        <v>27317264912.879997</v>
      </c>
    </row>
    <row r="42" spans="1:6" x14ac:dyDescent="0.25">
      <c r="A42" s="18" t="s">
        <v>9</v>
      </c>
      <c r="B42" s="7">
        <v>2657193441.3899999</v>
      </c>
      <c r="C42" s="7">
        <v>18643353697.450001</v>
      </c>
      <c r="D42" s="62">
        <f t="shared" si="0"/>
        <v>21300547138.84</v>
      </c>
      <c r="E42" s="58">
        <v>34244939.780000001</v>
      </c>
      <c r="F42" s="21">
        <v>69923231483.130005</v>
      </c>
    </row>
    <row r="43" spans="1:6" s="15" customFormat="1" ht="15.75" thickBot="1" x14ac:dyDescent="0.3">
      <c r="A43" s="57" t="s">
        <v>104</v>
      </c>
      <c r="B43" s="7">
        <f>'Half year 2018'!E44</f>
        <v>35311038813.970001</v>
      </c>
      <c r="C43" s="7">
        <v>34815432138.379997</v>
      </c>
      <c r="D43" s="62">
        <f t="shared" si="0"/>
        <v>70126470952.350006</v>
      </c>
      <c r="E43" s="58">
        <v>32833430.199999999</v>
      </c>
      <c r="F43" s="21">
        <v>94115685075.019974</v>
      </c>
    </row>
    <row r="44" spans="1:6" s="3" customFormat="1" ht="15.75" thickBot="1" x14ac:dyDescent="0.3">
      <c r="A44" s="19" t="s">
        <v>44</v>
      </c>
      <c r="B44" s="20">
        <f>SUM(B7:B42)</f>
        <v>545398041412.49005</v>
      </c>
      <c r="C44" s="20">
        <v>1229541293939.6899</v>
      </c>
      <c r="D44" s="63">
        <f>SUM(D7:D42)</f>
        <v>1740123903213.8</v>
      </c>
      <c r="E44" s="59">
        <f>SUM(E7:E42)</f>
        <v>4215850557.9400001</v>
      </c>
      <c r="F44" s="22">
        <f>SUM(F7:F42)</f>
        <v>3383205315324.5513</v>
      </c>
    </row>
    <row r="45" spans="1:6" x14ac:dyDescent="0.25">
      <c r="A45" s="15"/>
      <c r="C45" s="6"/>
    </row>
    <row r="46" spans="1:6" s="39" customFormat="1" x14ac:dyDescent="0.25">
      <c r="A46" s="40"/>
      <c r="D46" s="61"/>
    </row>
  </sheetData>
  <mergeCells count="4">
    <mergeCell ref="B1:D1"/>
    <mergeCell ref="B4:B5"/>
    <mergeCell ref="C4:C5"/>
    <mergeCell ref="D4:D5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59E9-85A0-43B2-88B0-2F02225A5DEC}">
  <dimension ref="A1:I40"/>
  <sheetViews>
    <sheetView topLeftCell="A3" workbookViewId="0">
      <selection activeCell="A3" sqref="A3:A38"/>
    </sheetView>
  </sheetViews>
  <sheetFormatPr defaultRowHeight="15" x14ac:dyDescent="0.25"/>
  <cols>
    <col min="2" max="2" width="18.7109375" customWidth="1"/>
    <col min="3" max="3" width="25.28515625" customWidth="1"/>
    <col min="4" max="4" width="18.85546875" customWidth="1"/>
    <col min="5" max="5" width="23.5703125" customWidth="1"/>
    <col min="6" max="6" width="24.85546875" customWidth="1"/>
    <col min="7" max="7" width="23.140625" customWidth="1"/>
    <col min="8" max="8" width="18.42578125" customWidth="1"/>
    <col min="9" max="9" width="19.42578125" customWidth="1"/>
    <col min="10" max="10" width="21.140625" customWidth="1"/>
  </cols>
  <sheetData>
    <row r="1" spans="1:9" s="134" customFormat="1" ht="24.75" customHeight="1" thickBot="1" x14ac:dyDescent="0.35">
      <c r="A1" s="193" t="s">
        <v>223</v>
      </c>
      <c r="B1" s="194"/>
      <c r="C1" s="194"/>
      <c r="D1" s="194"/>
      <c r="E1" s="194"/>
      <c r="F1" s="194"/>
      <c r="G1" s="194"/>
      <c r="H1" s="194"/>
    </row>
    <row r="2" spans="1:9" ht="15.75" thickBot="1" x14ac:dyDescent="0.3">
      <c r="B2" s="114" t="s">
        <v>90</v>
      </c>
      <c r="C2" s="115" t="s">
        <v>91</v>
      </c>
      <c r="D2" s="115" t="s">
        <v>92</v>
      </c>
      <c r="E2" s="115" t="s">
        <v>93</v>
      </c>
      <c r="F2" s="115" t="s">
        <v>94</v>
      </c>
      <c r="G2" s="115" t="s">
        <v>220</v>
      </c>
      <c r="H2" s="115" t="s">
        <v>96</v>
      </c>
      <c r="I2" s="116" t="s">
        <v>224</v>
      </c>
    </row>
    <row r="3" spans="1:9" x14ac:dyDescent="0.25">
      <c r="B3" s="117" t="s">
        <v>48</v>
      </c>
      <c r="C3" s="118">
        <v>2509853283.9499998</v>
      </c>
      <c r="D3" s="119">
        <v>479676335.58999997</v>
      </c>
      <c r="E3" s="119">
        <v>154519250</v>
      </c>
      <c r="F3" s="119">
        <v>948709175.84000003</v>
      </c>
      <c r="G3" s="119">
        <f t="shared" ref="G3:G40" si="0">SUM(C3:F3)</f>
        <v>4092758045.3800001</v>
      </c>
      <c r="H3" s="119">
        <v>2884246213.6900001</v>
      </c>
      <c r="I3" s="120">
        <f>SUM(G3:H3)</f>
        <v>6977004259.0699997</v>
      </c>
    </row>
    <row r="4" spans="1:9" x14ac:dyDescent="0.25">
      <c r="B4" s="121" t="s">
        <v>49</v>
      </c>
      <c r="C4" s="122">
        <v>1867887952.48</v>
      </c>
      <c r="D4" s="123">
        <v>27856550.09</v>
      </c>
      <c r="E4" s="123">
        <v>42390576</v>
      </c>
      <c r="F4" s="123">
        <v>379559292.30000001</v>
      </c>
      <c r="G4" s="123">
        <f t="shared" si="0"/>
        <v>2317694370.8699999</v>
      </c>
      <c r="H4" s="123">
        <v>858796259.35000002</v>
      </c>
      <c r="I4" s="124">
        <f t="shared" ref="I4:I39" si="1">SUM(G4:H4)</f>
        <v>3176490630.2199998</v>
      </c>
    </row>
    <row r="5" spans="1:9" x14ac:dyDescent="0.25">
      <c r="B5" s="121" t="s">
        <v>50</v>
      </c>
      <c r="C5" s="122">
        <v>8984128335.8400002</v>
      </c>
      <c r="D5" s="123">
        <v>102420053.34999999</v>
      </c>
      <c r="E5" s="123">
        <v>154260250</v>
      </c>
      <c r="F5" s="123">
        <v>1977146654.8099999</v>
      </c>
      <c r="G5" s="123">
        <f t="shared" si="0"/>
        <v>11217955294</v>
      </c>
      <c r="H5" s="123">
        <v>614559438.19000006</v>
      </c>
      <c r="I5" s="124">
        <f t="shared" si="1"/>
        <v>11832514732.190001</v>
      </c>
    </row>
    <row r="6" spans="1:9" x14ac:dyDescent="0.25">
      <c r="B6" s="121" t="s">
        <v>51</v>
      </c>
      <c r="C6" s="122">
        <v>3740598752.96</v>
      </c>
      <c r="D6" s="123">
        <v>251624005.87</v>
      </c>
      <c r="E6" s="123">
        <v>324856025</v>
      </c>
      <c r="F6" s="123">
        <v>903753839.32000005</v>
      </c>
      <c r="G6" s="123">
        <f t="shared" si="0"/>
        <v>5220832623.1499996</v>
      </c>
      <c r="H6" s="123">
        <v>1846560922.8099999</v>
      </c>
      <c r="I6" s="124">
        <f t="shared" si="1"/>
        <v>7067393545.9599991</v>
      </c>
    </row>
    <row r="7" spans="1:9" x14ac:dyDescent="0.25">
      <c r="B7" s="121" t="s">
        <v>52</v>
      </c>
      <c r="C7" s="122">
        <v>3887733530.8600001</v>
      </c>
      <c r="D7" s="123">
        <v>116025054.09</v>
      </c>
      <c r="E7" s="123">
        <v>134810578.33000001</v>
      </c>
      <c r="F7" s="123">
        <v>248553221.36000001</v>
      </c>
      <c r="G7" s="123">
        <f t="shared" si="0"/>
        <v>4387122384.6400003</v>
      </c>
      <c r="H7" s="123">
        <v>219318416.47999999</v>
      </c>
      <c r="I7" s="124">
        <f t="shared" si="1"/>
        <v>4606440801.1199999</v>
      </c>
    </row>
    <row r="8" spans="1:9" x14ac:dyDescent="0.25">
      <c r="B8" s="121" t="s">
        <v>53</v>
      </c>
      <c r="C8" s="122">
        <v>6157515381.4499998</v>
      </c>
      <c r="D8" s="123">
        <v>46438623.240000002</v>
      </c>
      <c r="E8" s="123">
        <v>18344571.859999999</v>
      </c>
      <c r="F8" s="123">
        <v>510889487.19999999</v>
      </c>
      <c r="G8" s="123">
        <f t="shared" si="0"/>
        <v>6733188063.749999</v>
      </c>
      <c r="H8" s="123">
        <v>141051755.88</v>
      </c>
      <c r="I8" s="124">
        <f t="shared" si="1"/>
        <v>6874239819.6299992</v>
      </c>
    </row>
    <row r="9" spans="1:9" x14ac:dyDescent="0.25">
      <c r="B9" s="121" t="s">
        <v>54</v>
      </c>
      <c r="C9" s="122">
        <v>4291285103.0799999</v>
      </c>
      <c r="D9" s="123">
        <v>238366550.84999999</v>
      </c>
      <c r="E9" s="123">
        <v>73471800.030000001</v>
      </c>
      <c r="F9" s="123">
        <v>133896064.68000001</v>
      </c>
      <c r="G9" s="123">
        <f t="shared" si="0"/>
        <v>4737019518.6400003</v>
      </c>
      <c r="H9" s="123">
        <v>1326686529.1500001</v>
      </c>
      <c r="I9" s="124">
        <f t="shared" si="1"/>
        <v>6063706047.7900009</v>
      </c>
    </row>
    <row r="10" spans="1:9" x14ac:dyDescent="0.25">
      <c r="B10" s="121" t="s">
        <v>55</v>
      </c>
      <c r="C10" s="122">
        <v>1611233597.0599999</v>
      </c>
      <c r="D10" s="123">
        <v>180542065.06</v>
      </c>
      <c r="E10" s="123">
        <v>101748684</v>
      </c>
      <c r="F10" s="123">
        <v>320420000</v>
      </c>
      <c r="G10" s="123">
        <f t="shared" si="0"/>
        <v>2213944346.1199999</v>
      </c>
      <c r="H10" s="123">
        <v>846714566.11000001</v>
      </c>
      <c r="I10" s="124">
        <f t="shared" si="1"/>
        <v>3060658912.23</v>
      </c>
    </row>
    <row r="11" spans="1:9" x14ac:dyDescent="0.25">
      <c r="B11" s="121" t="s">
        <v>56</v>
      </c>
      <c r="C11" s="122">
        <v>4094269979.9400001</v>
      </c>
      <c r="D11" s="123">
        <v>85136259.400000006</v>
      </c>
      <c r="E11" s="123">
        <v>502899199.60000002</v>
      </c>
      <c r="F11" s="123">
        <v>2945961485.6100001</v>
      </c>
      <c r="G11" s="123">
        <f t="shared" si="0"/>
        <v>7628266924.5500011</v>
      </c>
      <c r="H11" s="123">
        <v>2129536304.48</v>
      </c>
      <c r="I11" s="124">
        <f t="shared" si="1"/>
        <v>9757803229.0300007</v>
      </c>
    </row>
    <row r="12" spans="1:9" x14ac:dyDescent="0.25">
      <c r="B12" s="121" t="s">
        <v>57</v>
      </c>
      <c r="C12" s="122">
        <v>22259937739.139999</v>
      </c>
      <c r="D12" s="123">
        <v>234920371.22999999</v>
      </c>
      <c r="E12" s="123">
        <v>258384285.38999999</v>
      </c>
      <c r="F12" s="123">
        <v>2714399704.0300002</v>
      </c>
      <c r="G12" s="123">
        <f t="shared" si="0"/>
        <v>25467642099.789997</v>
      </c>
      <c r="H12" s="123">
        <v>4329750774.0200005</v>
      </c>
      <c r="I12" s="124">
        <f t="shared" si="1"/>
        <v>29797392873.809998</v>
      </c>
    </row>
    <row r="13" spans="1:9" x14ac:dyDescent="0.25">
      <c r="B13" s="121" t="s">
        <v>58</v>
      </c>
      <c r="C13" s="122">
        <v>2590345732.6599998</v>
      </c>
      <c r="D13" s="123">
        <v>53597762.82</v>
      </c>
      <c r="E13" s="123">
        <v>500441190</v>
      </c>
      <c r="F13" s="123">
        <v>837020959.34000003</v>
      </c>
      <c r="G13" s="123">
        <f t="shared" si="0"/>
        <v>3981405644.8200002</v>
      </c>
      <c r="H13" s="123">
        <v>946511691.20000005</v>
      </c>
      <c r="I13" s="124">
        <f t="shared" si="1"/>
        <v>4927917336.0200005</v>
      </c>
    </row>
    <row r="14" spans="1:9" x14ac:dyDescent="0.25">
      <c r="B14" s="121" t="s">
        <v>59</v>
      </c>
      <c r="C14" s="122">
        <v>5644207890.9099998</v>
      </c>
      <c r="D14" s="123">
        <v>597213829.13999999</v>
      </c>
      <c r="E14" s="123">
        <v>267798201.03999999</v>
      </c>
      <c r="F14" s="123">
        <v>2976068246.0799999</v>
      </c>
      <c r="G14" s="123">
        <f t="shared" si="0"/>
        <v>9485288167.1700001</v>
      </c>
      <c r="H14" s="123">
        <v>4323395282.1099997</v>
      </c>
      <c r="I14" s="124">
        <f t="shared" si="1"/>
        <v>13808683449.279999</v>
      </c>
    </row>
    <row r="15" spans="1:9" x14ac:dyDescent="0.25">
      <c r="B15" s="121" t="s">
        <v>60</v>
      </c>
      <c r="C15" s="122">
        <v>2088729139.0899999</v>
      </c>
      <c r="D15" s="123">
        <v>97171913.030000001</v>
      </c>
      <c r="E15" s="123">
        <v>62258884.810000002</v>
      </c>
      <c r="F15" s="123">
        <v>236093192.24000001</v>
      </c>
      <c r="G15" s="123">
        <f t="shared" si="0"/>
        <v>2484253129.1700001</v>
      </c>
      <c r="H15" s="123">
        <v>260690368.69999999</v>
      </c>
      <c r="I15" s="124">
        <f t="shared" si="1"/>
        <v>2744943497.8699999</v>
      </c>
    </row>
    <row r="16" spans="1:9" x14ac:dyDescent="0.25">
      <c r="B16" s="121" t="s">
        <v>61</v>
      </c>
      <c r="C16" s="122">
        <v>5001439505</v>
      </c>
      <c r="D16" s="123">
        <v>141338900</v>
      </c>
      <c r="E16" s="123">
        <v>275842558</v>
      </c>
      <c r="F16" s="123">
        <v>1896629297</v>
      </c>
      <c r="G16" s="123">
        <f t="shared" si="0"/>
        <v>7315250260</v>
      </c>
      <c r="H16" s="123">
        <v>4983147895</v>
      </c>
      <c r="I16" s="124">
        <f t="shared" si="1"/>
        <v>12298398155</v>
      </c>
    </row>
    <row r="17" spans="2:9" x14ac:dyDescent="0.25">
      <c r="B17" s="121" t="s">
        <v>62</v>
      </c>
      <c r="C17" s="122">
        <v>1501094985.72</v>
      </c>
      <c r="D17" s="123">
        <v>18485564.079999998</v>
      </c>
      <c r="E17" s="123">
        <v>45197750</v>
      </c>
      <c r="F17" s="123">
        <v>458151329.49000001</v>
      </c>
      <c r="G17" s="123">
        <f t="shared" si="0"/>
        <v>2022929629.29</v>
      </c>
      <c r="H17" s="123">
        <v>371812343.12</v>
      </c>
      <c r="I17" s="124">
        <f t="shared" si="1"/>
        <v>2394741972.4099998</v>
      </c>
    </row>
    <row r="18" spans="2:9" x14ac:dyDescent="0.25">
      <c r="B18" s="121" t="s">
        <v>63</v>
      </c>
      <c r="C18" s="122">
        <v>3231079812.52</v>
      </c>
      <c r="D18" s="123">
        <v>1415281133.72</v>
      </c>
      <c r="E18" s="123">
        <v>884737047.63999999</v>
      </c>
      <c r="F18" s="123">
        <v>72267808.260000005</v>
      </c>
      <c r="G18" s="123">
        <f t="shared" si="0"/>
        <v>5603365802.1400003</v>
      </c>
      <c r="H18" s="123">
        <v>1408815390.1300001</v>
      </c>
      <c r="I18" s="124">
        <f t="shared" si="1"/>
        <v>7012181192.2700005</v>
      </c>
    </row>
    <row r="19" spans="2:9" x14ac:dyDescent="0.25">
      <c r="B19" s="121" t="s">
        <v>64</v>
      </c>
      <c r="C19" s="122">
        <v>1750840095.97</v>
      </c>
      <c r="D19" s="123">
        <v>20276026.670000002</v>
      </c>
      <c r="E19" s="123">
        <v>24873243.809999999</v>
      </c>
      <c r="F19" s="123">
        <v>2183215688.1599998</v>
      </c>
      <c r="G19" s="123">
        <f t="shared" si="0"/>
        <v>3979205054.6099997</v>
      </c>
      <c r="H19" s="123">
        <v>822545532.53999996</v>
      </c>
      <c r="I19" s="124">
        <f t="shared" si="1"/>
        <v>4801750587.1499996</v>
      </c>
    </row>
    <row r="20" spans="2:9" x14ac:dyDescent="0.25">
      <c r="B20" s="121" t="s">
        <v>65</v>
      </c>
      <c r="C20" s="122">
        <v>6323854414.7700005</v>
      </c>
      <c r="D20" s="123">
        <v>210017345.08000001</v>
      </c>
      <c r="E20" s="123">
        <v>218015553.75999999</v>
      </c>
      <c r="F20" s="123">
        <v>950515984.71000004</v>
      </c>
      <c r="G20" s="123">
        <f t="shared" si="0"/>
        <v>7702403298.3200006</v>
      </c>
      <c r="H20" s="123">
        <v>8302091157.0600004</v>
      </c>
      <c r="I20" s="124">
        <f t="shared" si="1"/>
        <v>16004494455.380001</v>
      </c>
    </row>
    <row r="21" spans="2:9" x14ac:dyDescent="0.25">
      <c r="B21" s="121" t="s">
        <v>66</v>
      </c>
      <c r="C21" s="122">
        <v>7537218357.4799995</v>
      </c>
      <c r="D21" s="123">
        <v>1464433957.1500001</v>
      </c>
      <c r="E21" s="123">
        <v>1015952305.91</v>
      </c>
      <c r="F21" s="123">
        <v>2971203929.2800002</v>
      </c>
      <c r="G21" s="123">
        <f t="shared" si="0"/>
        <v>12988808549.82</v>
      </c>
      <c r="H21" s="123">
        <v>5565727555.0699997</v>
      </c>
      <c r="I21" s="124">
        <f t="shared" si="1"/>
        <v>18554536104.889999</v>
      </c>
    </row>
    <row r="22" spans="2:9" x14ac:dyDescent="0.25">
      <c r="B22" s="121" t="s">
        <v>67</v>
      </c>
      <c r="C22" s="122">
        <v>2555396807</v>
      </c>
      <c r="D22" s="123">
        <v>181476069</v>
      </c>
      <c r="E22" s="123">
        <v>33014458</v>
      </c>
      <c r="F22" s="123">
        <v>222176408</v>
      </c>
      <c r="G22" s="123">
        <f t="shared" si="0"/>
        <v>2992063742</v>
      </c>
      <c r="H22" s="123">
        <v>494774712</v>
      </c>
      <c r="I22" s="124">
        <f t="shared" si="1"/>
        <v>3486838454</v>
      </c>
    </row>
    <row r="23" spans="2:9" x14ac:dyDescent="0.25">
      <c r="B23" s="121" t="s">
        <v>68</v>
      </c>
      <c r="C23" s="122">
        <v>1330333111.03</v>
      </c>
      <c r="D23" s="123">
        <v>459833753.48000002</v>
      </c>
      <c r="E23" s="123">
        <v>13578503</v>
      </c>
      <c r="F23" s="123">
        <v>31960180.41</v>
      </c>
      <c r="G23" s="123">
        <f t="shared" si="0"/>
        <v>1835705547.9200001</v>
      </c>
      <c r="H23" s="123">
        <v>198546579.12</v>
      </c>
      <c r="I23" s="124">
        <f t="shared" si="1"/>
        <v>2034252127.04</v>
      </c>
    </row>
    <row r="24" spans="2:9" x14ac:dyDescent="0.25">
      <c r="B24" s="121" t="s">
        <v>69</v>
      </c>
      <c r="C24" s="122">
        <v>3181328338.1599998</v>
      </c>
      <c r="D24" s="123">
        <v>34116613.380000003</v>
      </c>
      <c r="E24" s="123">
        <v>142189538.97</v>
      </c>
      <c r="F24" s="123">
        <v>767485093.63999999</v>
      </c>
      <c r="G24" s="123">
        <f t="shared" si="0"/>
        <v>4125119584.1499996</v>
      </c>
      <c r="H24" s="123">
        <v>1322475791.97</v>
      </c>
      <c r="I24" s="124">
        <f t="shared" si="1"/>
        <v>5447595376.1199999</v>
      </c>
    </row>
    <row r="25" spans="2:9" x14ac:dyDescent="0.25">
      <c r="B25" s="121" t="s">
        <v>70</v>
      </c>
      <c r="C25" s="122">
        <v>2951386456.3400002</v>
      </c>
      <c r="D25" s="123">
        <v>661051677.70000005</v>
      </c>
      <c r="E25" s="123">
        <v>169803818.88999999</v>
      </c>
      <c r="F25" s="123">
        <v>697415891.26999998</v>
      </c>
      <c r="G25" s="123">
        <f t="shared" si="0"/>
        <v>4479657844.1999998</v>
      </c>
      <c r="H25" s="123">
        <v>5563520609.5100002</v>
      </c>
      <c r="I25" s="124">
        <f t="shared" si="1"/>
        <v>10043178453.709999</v>
      </c>
    </row>
    <row r="26" spans="2:9" x14ac:dyDescent="0.25">
      <c r="B26" s="121" t="s">
        <v>71</v>
      </c>
      <c r="C26" s="122">
        <v>121521972265.03999</v>
      </c>
      <c r="D26" s="123">
        <v>10007187196.73</v>
      </c>
      <c r="E26" s="123">
        <v>4608291676.3599997</v>
      </c>
      <c r="F26" s="123">
        <v>35312690406.459999</v>
      </c>
      <c r="G26" s="123">
        <f t="shared" si="0"/>
        <v>171450141544.59</v>
      </c>
      <c r="H26" s="123">
        <v>24945023729.099998</v>
      </c>
      <c r="I26" s="124">
        <f t="shared" si="1"/>
        <v>196395165273.69</v>
      </c>
    </row>
    <row r="27" spans="2:9" x14ac:dyDescent="0.25">
      <c r="B27" s="121" t="s">
        <v>221</v>
      </c>
      <c r="C27" s="122">
        <v>3552792262.1199999</v>
      </c>
      <c r="D27" s="123">
        <v>32988543.120000001</v>
      </c>
      <c r="E27" s="123">
        <v>81152362</v>
      </c>
      <c r="F27" s="123">
        <v>65794487.920000002</v>
      </c>
      <c r="G27" s="123">
        <f t="shared" si="0"/>
        <v>3732727655.1599998</v>
      </c>
      <c r="H27" s="123">
        <v>73733541.420000002</v>
      </c>
      <c r="I27" s="124">
        <f t="shared" si="1"/>
        <v>3806461196.5799999</v>
      </c>
    </row>
    <row r="28" spans="2:9" x14ac:dyDescent="0.25">
      <c r="B28" s="121" t="s">
        <v>73</v>
      </c>
      <c r="C28" s="122">
        <v>3931226291.6700001</v>
      </c>
      <c r="D28" s="123">
        <v>90899721.189999998</v>
      </c>
      <c r="E28" s="123">
        <v>76529331.569999993</v>
      </c>
      <c r="F28" s="123">
        <v>635789655.04999995</v>
      </c>
      <c r="G28" s="123">
        <f t="shared" si="0"/>
        <v>4734444999.4800005</v>
      </c>
      <c r="H28" s="123">
        <v>126180474.83</v>
      </c>
      <c r="I28" s="124">
        <f t="shared" si="1"/>
        <v>4860625474.3100004</v>
      </c>
    </row>
    <row r="29" spans="2:9" x14ac:dyDescent="0.25">
      <c r="B29" s="121" t="s">
        <v>74</v>
      </c>
      <c r="C29" s="122">
        <v>19648049344.82</v>
      </c>
      <c r="D29" s="123">
        <v>2829607258.5300002</v>
      </c>
      <c r="E29" s="123">
        <v>852649849.48000002</v>
      </c>
      <c r="F29" s="123">
        <v>4305822803.0299997</v>
      </c>
      <c r="G29" s="123">
        <f t="shared" si="0"/>
        <v>27636129255.859997</v>
      </c>
      <c r="H29" s="123">
        <v>14883135173.51</v>
      </c>
      <c r="I29" s="124">
        <f t="shared" si="1"/>
        <v>42519264429.369995</v>
      </c>
    </row>
    <row r="30" spans="2:9" x14ac:dyDescent="0.25">
      <c r="B30" s="121" t="s">
        <v>75</v>
      </c>
      <c r="C30" s="122">
        <v>3806104764.7600002</v>
      </c>
      <c r="D30" s="123">
        <v>280845460.5</v>
      </c>
      <c r="E30" s="123">
        <v>217645443.72</v>
      </c>
      <c r="F30" s="123">
        <v>1117242997.3399999</v>
      </c>
      <c r="G30" s="123">
        <f t="shared" si="0"/>
        <v>5421838666.3200006</v>
      </c>
      <c r="H30" s="123">
        <v>3995581142.4499998</v>
      </c>
      <c r="I30" s="124">
        <f t="shared" si="1"/>
        <v>9417419808.7700005</v>
      </c>
    </row>
    <row r="31" spans="2:9" x14ac:dyDescent="0.25">
      <c r="B31" s="121" t="s">
        <v>76</v>
      </c>
      <c r="C31" s="122">
        <v>2524466231.0900002</v>
      </c>
      <c r="D31" s="123">
        <v>387506886.57999998</v>
      </c>
      <c r="E31" s="123">
        <v>127968615.53</v>
      </c>
      <c r="F31" s="123">
        <v>180789639.88999999</v>
      </c>
      <c r="G31" s="123">
        <f t="shared" si="0"/>
        <v>3220731373.0900002</v>
      </c>
      <c r="H31" s="123">
        <v>1553201943.8</v>
      </c>
      <c r="I31" s="124">
        <f t="shared" si="1"/>
        <v>4773933316.8900003</v>
      </c>
    </row>
    <row r="32" spans="2:9" x14ac:dyDescent="0.25">
      <c r="B32" s="121" t="s">
        <v>77</v>
      </c>
      <c r="C32" s="122">
        <v>4852579277.3900003</v>
      </c>
      <c r="D32" s="123">
        <v>3211731872.1199999</v>
      </c>
      <c r="E32" s="123">
        <v>193285721.65000001</v>
      </c>
      <c r="F32" s="123">
        <v>1808939288.49</v>
      </c>
      <c r="G32" s="123">
        <f t="shared" si="0"/>
        <v>10066536159.65</v>
      </c>
      <c r="H32" s="123">
        <v>2313344096.4099998</v>
      </c>
      <c r="I32" s="124">
        <f t="shared" si="1"/>
        <v>12379880256.059999</v>
      </c>
    </row>
    <row r="33" spans="2:9" x14ac:dyDescent="0.25">
      <c r="B33" s="121" t="s">
        <v>78</v>
      </c>
      <c r="C33" s="122">
        <v>2820435674.4099998</v>
      </c>
      <c r="D33" s="123">
        <v>29899619.170000002</v>
      </c>
      <c r="E33" s="123">
        <v>174168350</v>
      </c>
      <c r="F33" s="123">
        <v>1611915735.73</v>
      </c>
      <c r="G33" s="123">
        <f t="shared" si="0"/>
        <v>4636419379.3099995</v>
      </c>
      <c r="H33" s="123">
        <v>1633239938.01</v>
      </c>
      <c r="I33" s="124">
        <f t="shared" si="1"/>
        <v>6269659317.3199997</v>
      </c>
    </row>
    <row r="34" spans="2:9" x14ac:dyDescent="0.25">
      <c r="B34" s="121" t="s">
        <v>79</v>
      </c>
      <c r="C34" s="122">
        <v>46596457864.30838</v>
      </c>
      <c r="D34" s="123">
        <v>809435831.50025988</v>
      </c>
      <c r="E34" s="123">
        <v>30880185.893109713</v>
      </c>
      <c r="F34" s="123">
        <v>10035177600.512474</v>
      </c>
      <c r="G34" s="123">
        <f t="shared" si="0"/>
        <v>57471951482.214226</v>
      </c>
      <c r="H34" s="123">
        <v>3434830130.0857821</v>
      </c>
      <c r="I34" s="124">
        <f t="shared" si="1"/>
        <v>60906781612.300011</v>
      </c>
    </row>
    <row r="35" spans="2:9" x14ac:dyDescent="0.25">
      <c r="B35" s="121" t="s">
        <v>80</v>
      </c>
      <c r="C35" s="122">
        <v>2780034109.3899999</v>
      </c>
      <c r="D35" s="123">
        <v>204605301.16</v>
      </c>
      <c r="E35" s="123">
        <v>23367665</v>
      </c>
      <c r="F35" s="123">
        <v>2220083187.1599998</v>
      </c>
      <c r="G35" s="123">
        <f t="shared" si="0"/>
        <v>5228090262.7099991</v>
      </c>
      <c r="H35" s="123">
        <v>422104145.49000001</v>
      </c>
      <c r="I35" s="124">
        <f t="shared" si="1"/>
        <v>5650194408.1999989</v>
      </c>
    </row>
    <row r="36" spans="2:9" x14ac:dyDescent="0.25">
      <c r="B36" s="121" t="s">
        <v>81</v>
      </c>
      <c r="C36" s="122">
        <v>1063491007.55</v>
      </c>
      <c r="D36" s="123">
        <v>92353587.469999999</v>
      </c>
      <c r="E36" s="123">
        <v>25588124</v>
      </c>
      <c r="F36" s="123">
        <v>20592611.48</v>
      </c>
      <c r="G36" s="123">
        <f t="shared" si="0"/>
        <v>1202025330.5</v>
      </c>
      <c r="H36" s="123">
        <v>1411223510.8800001</v>
      </c>
      <c r="I36" s="124">
        <f t="shared" si="1"/>
        <v>2613248841.3800001</v>
      </c>
    </row>
    <row r="37" spans="2:9" x14ac:dyDescent="0.25">
      <c r="B37" s="121" t="s">
        <v>82</v>
      </c>
      <c r="C37" s="122">
        <v>998503221.04999995</v>
      </c>
      <c r="D37" s="123">
        <v>1629976</v>
      </c>
      <c r="E37" s="123">
        <v>25727191.5</v>
      </c>
      <c r="F37" s="123">
        <v>129391253.3</v>
      </c>
      <c r="G37" s="123">
        <f t="shared" si="0"/>
        <v>1155251641.8499999</v>
      </c>
      <c r="H37" s="123">
        <v>465423892.51999998</v>
      </c>
      <c r="I37" s="124">
        <f t="shared" si="1"/>
        <v>1620675534.3699999</v>
      </c>
    </row>
    <row r="38" spans="2:9" x14ac:dyDescent="0.25">
      <c r="B38" s="121" t="s">
        <v>83</v>
      </c>
      <c r="C38" s="122">
        <v>1463676310.47</v>
      </c>
      <c r="D38" s="123">
        <v>268505304.45999998</v>
      </c>
      <c r="E38" s="123">
        <v>244351746</v>
      </c>
      <c r="F38" s="123">
        <v>353922661.05000001</v>
      </c>
      <c r="G38" s="123">
        <f t="shared" si="0"/>
        <v>2330456021.98</v>
      </c>
      <c r="H38" s="123">
        <v>326737419.41000003</v>
      </c>
      <c r="I38" s="124">
        <f t="shared" si="1"/>
        <v>2657193441.3899999</v>
      </c>
    </row>
    <row r="39" spans="2:9" ht="15.75" thickBot="1" x14ac:dyDescent="0.3">
      <c r="B39" s="125" t="s">
        <v>222</v>
      </c>
      <c r="C39" s="126">
        <v>33153540284.669998</v>
      </c>
      <c r="D39" s="127">
        <v>955467768.55999994</v>
      </c>
      <c r="E39" s="127">
        <v>0</v>
      </c>
      <c r="F39" s="127">
        <v>1202030760.74</v>
      </c>
      <c r="G39" s="127">
        <f t="shared" si="0"/>
        <v>35311038813.970001</v>
      </c>
      <c r="H39" s="127">
        <v>0</v>
      </c>
      <c r="I39" s="128">
        <f t="shared" si="1"/>
        <v>35311038813.970001</v>
      </c>
    </row>
    <row r="40" spans="2:9" ht="15.75" thickBot="1" x14ac:dyDescent="0.3">
      <c r="B40" s="129" t="s">
        <v>95</v>
      </c>
      <c r="C40" s="130">
        <f t="shared" ref="C40:F40" si="2">SUM(C3:C39)</f>
        <v>353805027212.14838</v>
      </c>
      <c r="D40" s="131">
        <f t="shared" si="2"/>
        <v>26319964741.11026</v>
      </c>
      <c r="E40" s="131">
        <f t="shared" si="2"/>
        <v>12100994536.743109</v>
      </c>
      <c r="F40" s="131">
        <f t="shared" si="2"/>
        <v>84383676021.182465</v>
      </c>
      <c r="G40" s="132">
        <f t="shared" si="0"/>
        <v>476609662511.1842</v>
      </c>
      <c r="H40" s="131">
        <f t="shared" ref="H40:I40" si="3">SUM(H3:H39)</f>
        <v>105345035225.6058</v>
      </c>
      <c r="I40" s="133">
        <f t="shared" si="3"/>
        <v>581954697736.79004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ECBE-C2FA-49A9-96F3-A793C9C35BD1}">
  <dimension ref="A2:L41"/>
  <sheetViews>
    <sheetView workbookViewId="0">
      <pane xSplit="2" ySplit="2" topLeftCell="E8" activePane="bottomRight" state="frozen"/>
      <selection pane="topRight" activeCell="C1" sqref="C1"/>
      <selection pane="bottomLeft" activeCell="A3" sqref="A3"/>
      <selection pane="bottomRight" activeCell="J8" sqref="J8"/>
    </sheetView>
  </sheetViews>
  <sheetFormatPr defaultColWidth="9.140625" defaultRowHeight="15" x14ac:dyDescent="0.25"/>
  <cols>
    <col min="1" max="1" width="9.140625" style="87"/>
    <col min="2" max="2" width="17.5703125" style="87" customWidth="1"/>
    <col min="3" max="3" width="20.85546875" style="87" customWidth="1"/>
    <col min="4" max="4" width="23.5703125" style="87" customWidth="1"/>
    <col min="5" max="5" width="20.140625" style="87" customWidth="1"/>
    <col min="6" max="6" width="19.42578125" style="87" customWidth="1"/>
    <col min="7" max="7" width="23.85546875" style="87" customWidth="1"/>
    <col min="8" max="8" width="19.85546875" style="87" customWidth="1"/>
    <col min="9" max="9" width="25.140625" style="87" customWidth="1"/>
    <col min="10" max="10" width="16.85546875" bestFit="1" customWidth="1"/>
    <col min="13" max="16384" width="9.140625" style="87"/>
  </cols>
  <sheetData>
    <row r="2" spans="1:10" x14ac:dyDescent="0.25">
      <c r="A2" s="195" t="s">
        <v>89</v>
      </c>
      <c r="B2" s="195"/>
      <c r="C2" s="195"/>
      <c r="D2" s="195"/>
      <c r="E2" s="195"/>
      <c r="F2" s="195"/>
      <c r="G2" s="195"/>
      <c r="H2" s="195"/>
      <c r="I2" s="195"/>
    </row>
    <row r="3" spans="1:10" x14ac:dyDescent="0.25">
      <c r="A3" s="88" t="s">
        <v>0</v>
      </c>
      <c r="B3" s="89" t="s">
        <v>90</v>
      </c>
      <c r="C3" s="90" t="s">
        <v>91</v>
      </c>
      <c r="D3" s="91" t="s">
        <v>92</v>
      </c>
      <c r="E3" s="90" t="s">
        <v>93</v>
      </c>
      <c r="F3" s="90" t="s">
        <v>94</v>
      </c>
      <c r="G3" s="90" t="s">
        <v>220</v>
      </c>
      <c r="H3" s="90" t="s">
        <v>96</v>
      </c>
      <c r="I3" s="135" t="s">
        <v>224</v>
      </c>
    </row>
    <row r="4" spans="1:10" x14ac:dyDescent="0.25">
      <c r="A4" s="92">
        <v>1</v>
      </c>
      <c r="B4" s="93" t="s">
        <v>48</v>
      </c>
      <c r="C4" s="94">
        <v>0</v>
      </c>
      <c r="D4" s="94">
        <v>0</v>
      </c>
      <c r="E4" s="94">
        <v>0</v>
      </c>
      <c r="F4" s="94">
        <v>0</v>
      </c>
      <c r="G4" s="94">
        <v>0</v>
      </c>
      <c r="H4" s="94">
        <v>0</v>
      </c>
      <c r="I4" s="136">
        <v>14917141805.799999</v>
      </c>
    </row>
    <row r="5" spans="1:10" x14ac:dyDescent="0.25">
      <c r="A5" s="92">
        <v>2</v>
      </c>
      <c r="B5" s="93" t="s">
        <v>49</v>
      </c>
      <c r="C5" s="94">
        <v>3217891982.6000004</v>
      </c>
      <c r="D5" s="94">
        <v>33162524.759999998</v>
      </c>
      <c r="E5" s="94">
        <v>121483225.13</v>
      </c>
      <c r="F5" s="94">
        <v>378948978.76000005</v>
      </c>
      <c r="G5" s="94">
        <f>SUM(C5:F5)</f>
        <v>3751486711.250001</v>
      </c>
      <c r="H5" s="94">
        <v>2449882855.98</v>
      </c>
      <c r="I5" s="137">
        <f>SUM(G5:H5)</f>
        <v>6201369567.2300014</v>
      </c>
    </row>
    <row r="6" spans="1:10" x14ac:dyDescent="0.25">
      <c r="A6" s="92">
        <v>3</v>
      </c>
      <c r="B6" s="93" t="s">
        <v>50</v>
      </c>
      <c r="C6" s="94">
        <v>12460168372.530003</v>
      </c>
      <c r="D6" s="94">
        <v>181692286.39999998</v>
      </c>
      <c r="E6" s="94">
        <v>117201385</v>
      </c>
      <c r="F6" s="94">
        <v>2269437253.9299998</v>
      </c>
      <c r="G6" s="94">
        <f>SUM(C6:F6)</f>
        <v>15028499297.860003</v>
      </c>
      <c r="H6" s="94">
        <v>927854737.44000006</v>
      </c>
      <c r="I6" s="137">
        <f>SUM(G6:H6)</f>
        <v>15956354035.300003</v>
      </c>
    </row>
    <row r="7" spans="1:10" x14ac:dyDescent="0.25">
      <c r="A7" s="92">
        <v>4</v>
      </c>
      <c r="B7" s="93" t="s">
        <v>51</v>
      </c>
      <c r="C7" s="94">
        <v>0</v>
      </c>
      <c r="D7" s="94">
        <v>0</v>
      </c>
      <c r="E7" s="94">
        <v>0</v>
      </c>
      <c r="F7" s="94">
        <v>0</v>
      </c>
      <c r="G7" s="94">
        <v>0</v>
      </c>
      <c r="H7" s="94">
        <v>0</v>
      </c>
      <c r="I7" s="137">
        <v>17365385830.509998</v>
      </c>
    </row>
    <row r="8" spans="1:10" x14ac:dyDescent="0.25">
      <c r="A8" s="92">
        <v>5</v>
      </c>
      <c r="B8" s="93" t="s">
        <v>52</v>
      </c>
      <c r="C8" s="94">
        <v>2270237253.7600002</v>
      </c>
      <c r="D8" s="94">
        <v>562587670.59000003</v>
      </c>
      <c r="E8" s="94">
        <v>110799912.89</v>
      </c>
      <c r="F8" s="94">
        <v>309853728.48000002</v>
      </c>
      <c r="G8" s="94">
        <f>SUM(C8:F8)</f>
        <v>3253478565.7200003</v>
      </c>
      <c r="H8" s="94">
        <v>1115932884.55</v>
      </c>
      <c r="I8" s="137">
        <f>SUM(G8:H8)</f>
        <v>4369411450.2700005</v>
      </c>
      <c r="J8" s="177">
        <f>I8/4</f>
        <v>1092352862.5675001</v>
      </c>
    </row>
    <row r="9" spans="1:10" x14ac:dyDescent="0.25">
      <c r="A9" s="92">
        <v>6</v>
      </c>
      <c r="B9" s="93" t="s">
        <v>53</v>
      </c>
      <c r="C9" s="94">
        <v>10970128112.4</v>
      </c>
      <c r="D9" s="94">
        <v>78635290.340000004</v>
      </c>
      <c r="E9" s="94">
        <v>45621075</v>
      </c>
      <c r="F9" s="94">
        <v>1069841627.13</v>
      </c>
      <c r="G9" s="94">
        <f>SUM(C9:F9)</f>
        <v>12164226104.869999</v>
      </c>
      <c r="H9" s="94">
        <v>359586345.72000003</v>
      </c>
      <c r="I9" s="137">
        <f>SUM(G9:H9)</f>
        <v>12523812450.589998</v>
      </c>
    </row>
    <row r="10" spans="1:10" x14ac:dyDescent="0.25">
      <c r="A10" s="92">
        <v>7</v>
      </c>
      <c r="B10" s="93" t="s">
        <v>54</v>
      </c>
      <c r="C10" s="94">
        <v>7608746946.9700003</v>
      </c>
      <c r="D10" s="94">
        <v>701623064.32000005</v>
      </c>
      <c r="E10" s="94">
        <v>141692958.49000001</v>
      </c>
      <c r="F10" s="94">
        <v>316162307.73000002</v>
      </c>
      <c r="G10" s="94">
        <f>SUM(C10:F10)</f>
        <v>8768225277.5100002</v>
      </c>
      <c r="H10" s="94">
        <v>3631189280.2800002</v>
      </c>
      <c r="I10" s="137">
        <f>SUM(G10:H10)</f>
        <v>12399414557.790001</v>
      </c>
    </row>
    <row r="11" spans="1:10" x14ac:dyDescent="0.25">
      <c r="A11" s="92">
        <v>8</v>
      </c>
      <c r="B11" s="93" t="s">
        <v>55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137">
        <v>4983331049.2399998</v>
      </c>
    </row>
    <row r="12" spans="1:10" x14ac:dyDescent="0.25">
      <c r="A12" s="92">
        <v>9</v>
      </c>
      <c r="B12" s="93" t="s">
        <v>56</v>
      </c>
      <c r="C12" s="94">
        <v>7723084488.4499998</v>
      </c>
      <c r="D12" s="94">
        <v>167698053.72</v>
      </c>
      <c r="E12" s="94">
        <v>157181168.18000001</v>
      </c>
      <c r="F12" s="94">
        <v>6603790540.5600004</v>
      </c>
      <c r="G12" s="94">
        <f>SUM(C12:F12)</f>
        <v>14651754250.91</v>
      </c>
      <c r="H12" s="94">
        <v>3452807974.71</v>
      </c>
      <c r="I12" s="137">
        <f>SUM(G12:H12)</f>
        <v>18104562225.619999</v>
      </c>
    </row>
    <row r="13" spans="1:10" x14ac:dyDescent="0.25">
      <c r="A13" s="92">
        <v>10</v>
      </c>
      <c r="B13" s="93" t="s">
        <v>57</v>
      </c>
      <c r="C13" s="94">
        <v>39305770446.5</v>
      </c>
      <c r="D13" s="94">
        <v>326964900.38999999</v>
      </c>
      <c r="E13" s="94">
        <v>466414268</v>
      </c>
      <c r="F13" s="94">
        <v>4839485753.6899996</v>
      </c>
      <c r="G13" s="94">
        <f>SUM(C13:F13)</f>
        <v>44938635368.580002</v>
      </c>
      <c r="H13" s="94">
        <v>6949369969.75</v>
      </c>
      <c r="I13" s="137">
        <f>SUM(G13:H13)</f>
        <v>51888005338.330002</v>
      </c>
    </row>
    <row r="14" spans="1:10" x14ac:dyDescent="0.25">
      <c r="A14" s="92">
        <v>11</v>
      </c>
      <c r="B14" s="93" t="s">
        <v>58</v>
      </c>
      <c r="C14" s="94">
        <v>3016789394.5500002</v>
      </c>
      <c r="D14" s="94">
        <v>113558936.94</v>
      </c>
      <c r="E14" s="94">
        <v>130845432</v>
      </c>
      <c r="F14" s="94">
        <v>1360216404.1500001</v>
      </c>
      <c r="G14" s="94">
        <f>SUM(C14:F14)</f>
        <v>4621410167.6400003</v>
      </c>
      <c r="H14" s="94">
        <v>481492199.18000001</v>
      </c>
      <c r="I14" s="137">
        <f>SUM(G14:H14)</f>
        <v>5102902366.8200006</v>
      </c>
    </row>
    <row r="15" spans="1:10" x14ac:dyDescent="0.25">
      <c r="A15" s="92">
        <v>12</v>
      </c>
      <c r="B15" s="93" t="s">
        <v>59</v>
      </c>
      <c r="C15" s="94">
        <v>12523035066.762999</v>
      </c>
      <c r="D15" s="94">
        <v>608950445.99000001</v>
      </c>
      <c r="E15" s="94">
        <v>628731630.63</v>
      </c>
      <c r="F15" s="94">
        <v>4198044803.27</v>
      </c>
      <c r="G15" s="94">
        <f>SUM(C15:F15)</f>
        <v>17958761946.652996</v>
      </c>
      <c r="H15" s="94">
        <v>7384067265.5699997</v>
      </c>
      <c r="I15" s="137">
        <f>SUM(G15:H15)</f>
        <v>25342829212.222996</v>
      </c>
    </row>
    <row r="16" spans="1:10" x14ac:dyDescent="0.25">
      <c r="A16" s="92">
        <v>13</v>
      </c>
      <c r="B16" s="93" t="s">
        <v>60</v>
      </c>
      <c r="C16" s="94">
        <v>3303282366.1399999</v>
      </c>
      <c r="D16" s="95">
        <v>173217961.47</v>
      </c>
      <c r="E16" s="94">
        <v>102918271.73999999</v>
      </c>
      <c r="F16" s="94">
        <v>751253439.57000005</v>
      </c>
      <c r="G16" s="94">
        <f>SUM(C16:F16)</f>
        <v>4330672038.9199991</v>
      </c>
      <c r="H16" s="94">
        <v>636827776.87</v>
      </c>
      <c r="I16" s="137">
        <f>SUM(G16:H16)</f>
        <v>4967499815.789999</v>
      </c>
    </row>
    <row r="17" spans="1:9" x14ac:dyDescent="0.25">
      <c r="A17" s="92">
        <v>14</v>
      </c>
      <c r="B17" s="93" t="s">
        <v>61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37">
        <v>22039222902.860001</v>
      </c>
    </row>
    <row r="18" spans="1:9" x14ac:dyDescent="0.25">
      <c r="A18" s="92">
        <v>15</v>
      </c>
      <c r="B18" s="93" t="s">
        <v>62</v>
      </c>
      <c r="C18" s="94">
        <v>2714183917.3400002</v>
      </c>
      <c r="D18" s="94">
        <v>29102667.34</v>
      </c>
      <c r="E18" s="94">
        <v>32225950</v>
      </c>
      <c r="F18" s="94">
        <v>252787306.13999999</v>
      </c>
      <c r="G18" s="94">
        <f t="shared" ref="G18:G31" si="0">SUM(C18:F18)</f>
        <v>3028299840.8200002</v>
      </c>
      <c r="H18" s="94">
        <v>2243973567.46</v>
      </c>
      <c r="I18" s="137">
        <f t="shared" ref="I18:I31" si="1">SUM(G18:H18)</f>
        <v>5272273408.2800007</v>
      </c>
    </row>
    <row r="19" spans="1:9" x14ac:dyDescent="0.25">
      <c r="A19" s="92">
        <v>16</v>
      </c>
      <c r="B19" s="93" t="s">
        <v>63</v>
      </c>
      <c r="C19" s="94">
        <v>4066270975.4400001</v>
      </c>
      <c r="D19" s="94">
        <v>1026785901.4400001</v>
      </c>
      <c r="E19" s="94">
        <v>612600716</v>
      </c>
      <c r="F19" s="94">
        <v>905747843.38</v>
      </c>
      <c r="G19" s="94">
        <f t="shared" si="0"/>
        <v>6611405436.2600002</v>
      </c>
      <c r="H19" s="94">
        <v>239391429.81</v>
      </c>
      <c r="I19" s="137">
        <f t="shared" si="1"/>
        <v>6850796866.0700006</v>
      </c>
    </row>
    <row r="20" spans="1:9" x14ac:dyDescent="0.25">
      <c r="A20" s="92">
        <v>17</v>
      </c>
      <c r="B20" s="93" t="s">
        <v>64</v>
      </c>
      <c r="C20" s="94">
        <v>1836270578.1500001</v>
      </c>
      <c r="D20" s="94">
        <v>23914369.02</v>
      </c>
      <c r="E20" s="94">
        <v>44257839.350000001</v>
      </c>
      <c r="F20" s="94">
        <v>3631413854.8099999</v>
      </c>
      <c r="G20" s="94">
        <f t="shared" si="0"/>
        <v>5535856641.3299999</v>
      </c>
      <c r="H20" s="94">
        <v>1114344338.78</v>
      </c>
      <c r="I20" s="137">
        <f t="shared" si="1"/>
        <v>6650200980.1099997</v>
      </c>
    </row>
    <row r="21" spans="1:9" x14ac:dyDescent="0.25">
      <c r="A21" s="92">
        <v>18</v>
      </c>
      <c r="B21" s="93" t="s">
        <v>65</v>
      </c>
      <c r="C21" s="94">
        <v>11266366971.41</v>
      </c>
      <c r="D21" s="94">
        <v>209773180.91999999</v>
      </c>
      <c r="E21" s="94">
        <v>367133046</v>
      </c>
      <c r="F21" s="94">
        <v>1518254464.4200001</v>
      </c>
      <c r="G21" s="94">
        <f t="shared" si="0"/>
        <v>13361527662.75</v>
      </c>
      <c r="H21" s="94">
        <v>13169035218.139999</v>
      </c>
      <c r="I21" s="137">
        <f t="shared" si="1"/>
        <v>26530562880.889999</v>
      </c>
    </row>
    <row r="22" spans="1:9" x14ac:dyDescent="0.25">
      <c r="A22" s="92">
        <v>19</v>
      </c>
      <c r="B22" s="93" t="s">
        <v>66</v>
      </c>
      <c r="C22" s="94">
        <v>13088966126.33</v>
      </c>
      <c r="D22" s="94">
        <v>440220431.19999999</v>
      </c>
      <c r="E22" s="94">
        <v>1296097377.9400001</v>
      </c>
      <c r="F22" s="94">
        <v>12361426297.26</v>
      </c>
      <c r="G22" s="94">
        <f t="shared" si="0"/>
        <v>27186710232.730003</v>
      </c>
      <c r="H22" s="94">
        <v>15232101237.91</v>
      </c>
      <c r="I22" s="137">
        <f t="shared" si="1"/>
        <v>42418811470.639999</v>
      </c>
    </row>
    <row r="23" spans="1:9" x14ac:dyDescent="0.25">
      <c r="A23" s="92">
        <v>20</v>
      </c>
      <c r="B23" s="93" t="s">
        <v>67</v>
      </c>
      <c r="C23" s="94">
        <v>4804031610.6700001</v>
      </c>
      <c r="D23" s="94">
        <v>253918833.94</v>
      </c>
      <c r="E23" s="94">
        <v>91931749.640000001</v>
      </c>
      <c r="F23" s="94">
        <v>314407164.5</v>
      </c>
      <c r="G23" s="94">
        <f t="shared" si="0"/>
        <v>5464289358.75</v>
      </c>
      <c r="H23" s="94">
        <v>565561499.00999999</v>
      </c>
      <c r="I23" s="137">
        <f t="shared" si="1"/>
        <v>6029850857.7600002</v>
      </c>
    </row>
    <row r="24" spans="1:9" x14ac:dyDescent="0.25">
      <c r="A24" s="92">
        <v>20</v>
      </c>
      <c r="B24" s="93" t="s">
        <v>68</v>
      </c>
      <c r="C24" s="95">
        <v>2653592803.3499999</v>
      </c>
      <c r="D24" s="95">
        <v>675835180.28999996</v>
      </c>
      <c r="E24" s="95">
        <v>16454156</v>
      </c>
      <c r="F24" s="95">
        <v>57847093.200000003</v>
      </c>
      <c r="G24" s="94">
        <f t="shared" si="0"/>
        <v>3403729232.8399997</v>
      </c>
      <c r="H24" s="95">
        <v>990044732.54999995</v>
      </c>
      <c r="I24" s="137">
        <f t="shared" si="1"/>
        <v>4393773965.3899994</v>
      </c>
    </row>
    <row r="25" spans="1:9" x14ac:dyDescent="0.25">
      <c r="A25" s="92">
        <v>20</v>
      </c>
      <c r="B25" s="96" t="s">
        <v>69</v>
      </c>
      <c r="C25" s="94">
        <v>8342948550.3299999</v>
      </c>
      <c r="D25" s="94">
        <v>68124461.909999996</v>
      </c>
      <c r="E25" s="94">
        <v>523077043.88999999</v>
      </c>
      <c r="F25" s="94">
        <v>599010409.86000001</v>
      </c>
      <c r="G25" s="94">
        <f t="shared" si="0"/>
        <v>9533160465.9899998</v>
      </c>
      <c r="H25" s="94">
        <v>1711100508.76</v>
      </c>
      <c r="I25" s="137">
        <f t="shared" si="1"/>
        <v>11244260974.75</v>
      </c>
    </row>
    <row r="26" spans="1:9" x14ac:dyDescent="0.25">
      <c r="A26" s="92">
        <v>20</v>
      </c>
      <c r="B26" s="93" t="s">
        <v>70</v>
      </c>
      <c r="C26" s="94">
        <v>5305614506.04</v>
      </c>
      <c r="D26" s="94">
        <v>881326196.38</v>
      </c>
      <c r="E26" s="94">
        <v>270894574.86000001</v>
      </c>
      <c r="F26" s="94">
        <v>651983132.25999999</v>
      </c>
      <c r="G26" s="94">
        <f t="shared" si="0"/>
        <v>7109818409.54</v>
      </c>
      <c r="H26" s="94">
        <v>12528055102.68</v>
      </c>
      <c r="I26" s="137">
        <f t="shared" si="1"/>
        <v>19637873512.220001</v>
      </c>
    </row>
    <row r="27" spans="1:9" x14ac:dyDescent="0.25">
      <c r="A27" s="92">
        <v>24</v>
      </c>
      <c r="B27" s="93" t="s">
        <v>71</v>
      </c>
      <c r="C27" s="94">
        <v>211426842170.19</v>
      </c>
      <c r="D27" s="94">
        <v>11054471474.030001</v>
      </c>
      <c r="E27" s="94">
        <v>7196081805.7399998</v>
      </c>
      <c r="F27" s="94">
        <v>62211624008.580002</v>
      </c>
      <c r="G27" s="94">
        <f t="shared" si="0"/>
        <v>291889019458.53998</v>
      </c>
      <c r="H27" s="94">
        <v>42078959421.900002</v>
      </c>
      <c r="I27" s="137">
        <f t="shared" si="1"/>
        <v>333967978880.44</v>
      </c>
    </row>
    <row r="28" spans="1:9" x14ac:dyDescent="0.25">
      <c r="A28" s="92">
        <v>25</v>
      </c>
      <c r="B28" s="93" t="s">
        <v>72</v>
      </c>
      <c r="C28" s="94">
        <v>5880899296.79</v>
      </c>
      <c r="D28" s="94">
        <v>35887093.189999998</v>
      </c>
      <c r="E28" s="94">
        <v>133440785</v>
      </c>
      <c r="F28" s="94">
        <v>54274208.770000003</v>
      </c>
      <c r="G28" s="94">
        <f t="shared" si="0"/>
        <v>6104501383.75</v>
      </c>
      <c r="H28" s="94">
        <v>69635568.840000004</v>
      </c>
      <c r="I28" s="137">
        <f t="shared" si="1"/>
        <v>6174136952.5900002</v>
      </c>
    </row>
    <row r="29" spans="1:9" x14ac:dyDescent="0.25">
      <c r="A29" s="92">
        <v>26</v>
      </c>
      <c r="B29" s="93" t="s">
        <v>73</v>
      </c>
      <c r="C29" s="94">
        <v>4067098170.6199999</v>
      </c>
      <c r="D29" s="94">
        <v>79596384.090000004</v>
      </c>
      <c r="E29" s="94">
        <v>329948639.90999997</v>
      </c>
      <c r="F29" s="94">
        <v>1658415017.1999998</v>
      </c>
      <c r="G29" s="94">
        <f t="shared" si="0"/>
        <v>6135058211.8199997</v>
      </c>
      <c r="H29" s="94">
        <v>382880821.25</v>
      </c>
      <c r="I29" s="137">
        <f t="shared" si="1"/>
        <v>6517939033.0699997</v>
      </c>
    </row>
    <row r="30" spans="1:9" x14ac:dyDescent="0.25">
      <c r="A30" s="92">
        <v>27</v>
      </c>
      <c r="B30" s="93" t="s">
        <v>74</v>
      </c>
      <c r="C30" s="94">
        <v>33387309172.865479</v>
      </c>
      <c r="D30" s="94">
        <v>6599073758.8830719</v>
      </c>
      <c r="E30" s="94">
        <v>1173674773.0082781</v>
      </c>
      <c r="F30" s="94">
        <v>7886990215.6608086</v>
      </c>
      <c r="G30" s="94">
        <f t="shared" si="0"/>
        <v>49047047920.417633</v>
      </c>
      <c r="H30" s="94">
        <v>25788931080.090004</v>
      </c>
      <c r="I30" s="137">
        <f t="shared" si="1"/>
        <v>74835979000.507629</v>
      </c>
    </row>
    <row r="31" spans="1:9" x14ac:dyDescent="0.25">
      <c r="A31" s="92">
        <v>28</v>
      </c>
      <c r="B31" s="93" t="s">
        <v>75</v>
      </c>
      <c r="C31" s="94">
        <v>6241334044.5700006</v>
      </c>
      <c r="D31" s="94">
        <v>360317690.54000002</v>
      </c>
      <c r="E31" s="94">
        <v>245262830.63000003</v>
      </c>
      <c r="F31" s="94">
        <v>1202118343.5900002</v>
      </c>
      <c r="G31" s="94">
        <f t="shared" si="0"/>
        <v>8049032909.3300009</v>
      </c>
      <c r="H31" s="94">
        <v>2878838570.4299998</v>
      </c>
      <c r="I31" s="137">
        <f t="shared" si="1"/>
        <v>10927871479.76</v>
      </c>
    </row>
    <row r="32" spans="1:9" x14ac:dyDescent="0.25">
      <c r="A32" s="92">
        <v>29</v>
      </c>
      <c r="B32" s="93" t="s">
        <v>76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137">
        <v>11731026444.379999</v>
      </c>
    </row>
    <row r="33" spans="1:9" x14ac:dyDescent="0.25">
      <c r="A33" s="92">
        <v>30</v>
      </c>
      <c r="B33" s="93" t="s">
        <v>77</v>
      </c>
      <c r="C33" s="94">
        <v>12917956306.240004</v>
      </c>
      <c r="D33" s="94">
        <v>610344670.56000006</v>
      </c>
      <c r="E33" s="94">
        <v>0</v>
      </c>
      <c r="F33" s="94">
        <v>3353707287.9299994</v>
      </c>
      <c r="G33" s="94">
        <f>SUM(C33:F33)</f>
        <v>16882008264.730003</v>
      </c>
      <c r="H33" s="94">
        <v>5566330559.8799992</v>
      </c>
      <c r="I33" s="138">
        <v>22448338824.609997</v>
      </c>
    </row>
    <row r="34" spans="1:9" x14ac:dyDescent="0.25">
      <c r="A34" s="92">
        <v>31</v>
      </c>
      <c r="B34" s="93" t="s">
        <v>78</v>
      </c>
      <c r="C34" s="94">
        <v>6767715494.9000006</v>
      </c>
      <c r="D34" s="94">
        <v>180522560.37999994</v>
      </c>
      <c r="E34" s="94">
        <v>319467118.64999998</v>
      </c>
      <c r="F34" s="94">
        <v>838131654.58999991</v>
      </c>
      <c r="G34" s="94">
        <f>SUM(C34:F34)</f>
        <v>8105836828.5200005</v>
      </c>
      <c r="H34" s="94">
        <v>2682446580.9299998</v>
      </c>
      <c r="I34" s="137">
        <f>SUM(G34:H34)</f>
        <v>10788283409.450001</v>
      </c>
    </row>
    <row r="35" spans="1:9" x14ac:dyDescent="0.25">
      <c r="A35" s="92">
        <v>32</v>
      </c>
      <c r="B35" s="93" t="s">
        <v>79</v>
      </c>
      <c r="C35" s="94">
        <v>0</v>
      </c>
      <c r="D35" s="94">
        <v>0</v>
      </c>
      <c r="E35" s="94">
        <v>0</v>
      </c>
      <c r="F35" s="94">
        <v>0</v>
      </c>
      <c r="G35" s="94">
        <f>SUM(C35:F35)</f>
        <v>0</v>
      </c>
      <c r="H35" s="94">
        <v>0</v>
      </c>
      <c r="I35" s="137">
        <v>89484983409.099991</v>
      </c>
    </row>
    <row r="36" spans="1:9" x14ac:dyDescent="0.25">
      <c r="A36" s="92">
        <v>33</v>
      </c>
      <c r="B36" s="93" t="s">
        <v>80</v>
      </c>
      <c r="C36" s="94">
        <v>5852478644.6000004</v>
      </c>
      <c r="D36" s="94">
        <v>543446358.98000002</v>
      </c>
      <c r="E36" s="94">
        <v>25836030</v>
      </c>
      <c r="F36" s="94">
        <v>1363667849.6900001</v>
      </c>
      <c r="G36" s="94">
        <f>SUM(C36:F36)</f>
        <v>7785428883.2700005</v>
      </c>
      <c r="H36" s="94">
        <v>1233415424.02</v>
      </c>
      <c r="I36" s="137">
        <f>SUM(G36:H36)</f>
        <v>9018844307.2900009</v>
      </c>
    </row>
    <row r="37" spans="1:9" x14ac:dyDescent="0.25">
      <c r="A37" s="92">
        <v>34</v>
      </c>
      <c r="B37" s="93" t="s">
        <v>81</v>
      </c>
      <c r="C37" s="94">
        <v>2217970470.3800001</v>
      </c>
      <c r="D37" s="94">
        <v>114601340.66</v>
      </c>
      <c r="E37" s="94">
        <v>55307197.32</v>
      </c>
      <c r="F37" s="94">
        <v>18252120.84</v>
      </c>
      <c r="G37" s="94">
        <f>SUM(C37:F37)</f>
        <v>2406131129.2000003</v>
      </c>
      <c r="H37" s="94">
        <v>3358120104.6500001</v>
      </c>
      <c r="I37" s="137">
        <f>SUM(G37:H37)</f>
        <v>5764251233.8500004</v>
      </c>
    </row>
    <row r="38" spans="1:9" x14ac:dyDescent="0.25">
      <c r="A38" s="92">
        <v>35</v>
      </c>
      <c r="B38" s="93" t="s">
        <v>82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137">
        <v>3598131936.5900002</v>
      </c>
    </row>
    <row r="39" spans="1:9" x14ac:dyDescent="0.25">
      <c r="A39" s="92">
        <v>36</v>
      </c>
      <c r="B39" s="93" t="s">
        <v>83</v>
      </c>
      <c r="C39" s="95">
        <v>2958726305.1999998</v>
      </c>
      <c r="D39" s="95">
        <v>442171719.80000001</v>
      </c>
      <c r="E39" s="95">
        <v>298578604</v>
      </c>
      <c r="F39" s="95">
        <v>951767250.88999999</v>
      </c>
      <c r="G39" s="94">
        <f>SUM(C39:F39)</f>
        <v>4651243879.8900003</v>
      </c>
      <c r="H39" s="95">
        <v>1372751051.05</v>
      </c>
      <c r="I39" s="137">
        <f>SUM(G39:H39)</f>
        <v>6023994930.9400005</v>
      </c>
    </row>
    <row r="40" spans="1:9" ht="15.75" thickBot="1" x14ac:dyDescent="0.3">
      <c r="A40" s="98"/>
      <c r="B40" s="99" t="s">
        <v>95</v>
      </c>
      <c r="C40" s="100">
        <f t="shared" ref="C40:I40" si="2">SUM(C4:C39)</f>
        <v>448195710546.07843</v>
      </c>
      <c r="D40" s="100">
        <f t="shared" si="2"/>
        <v>26577525408.473072</v>
      </c>
      <c r="E40" s="100">
        <f t="shared" si="2"/>
        <v>15055159564.998276</v>
      </c>
      <c r="F40" s="100">
        <f t="shared" si="2"/>
        <v>121928860360.84079</v>
      </c>
      <c r="G40" s="100">
        <f t="shared" si="2"/>
        <v>611757255880.39063</v>
      </c>
      <c r="H40" s="100">
        <f t="shared" si="2"/>
        <v>160594928108.18994</v>
      </c>
      <c r="I40" s="139">
        <f t="shared" si="2"/>
        <v>936471407367.06042</v>
      </c>
    </row>
    <row r="41" spans="1:9" ht="15.75" thickTop="1" x14ac:dyDescent="0.25"/>
  </sheetData>
  <mergeCells count="1">
    <mergeCell ref="A2:I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4851-3884-42E1-BF94-980DCCBB371C}">
  <dimension ref="A2:I39"/>
  <sheetViews>
    <sheetView workbookViewId="0">
      <selection activeCell="H46" sqref="H46"/>
    </sheetView>
  </sheetViews>
  <sheetFormatPr defaultColWidth="9.140625" defaultRowHeight="12.75" x14ac:dyDescent="0.2"/>
  <cols>
    <col min="1" max="1" width="9.140625" style="87"/>
    <col min="2" max="2" width="17.85546875" style="87" customWidth="1"/>
    <col min="3" max="3" width="22.140625" style="87" customWidth="1"/>
    <col min="4" max="4" width="18.140625" style="87" customWidth="1"/>
    <col min="5" max="5" width="25" style="87" customWidth="1"/>
    <col min="6" max="6" width="18.28515625" style="87" customWidth="1"/>
    <col min="7" max="7" width="24.7109375" style="87" customWidth="1"/>
    <col min="8" max="8" width="20.140625" style="87" customWidth="1"/>
    <col min="9" max="9" width="20.5703125" style="87" customWidth="1"/>
    <col min="10" max="16384" width="9.140625" style="87"/>
  </cols>
  <sheetData>
    <row r="2" spans="1:9" x14ac:dyDescent="0.2">
      <c r="A2" s="195" t="s">
        <v>98</v>
      </c>
      <c r="B2" s="195"/>
      <c r="C2" s="195"/>
      <c r="D2" s="195"/>
      <c r="E2" s="195"/>
      <c r="F2" s="195"/>
      <c r="G2" s="195"/>
      <c r="H2" s="195"/>
      <c r="I2" s="195"/>
    </row>
    <row r="3" spans="1:9" x14ac:dyDescent="0.2">
      <c r="A3" s="101" t="s">
        <v>0</v>
      </c>
      <c r="B3" s="102" t="s">
        <v>90</v>
      </c>
      <c r="C3" s="102" t="s">
        <v>91</v>
      </c>
      <c r="D3" s="102" t="s">
        <v>92</v>
      </c>
      <c r="E3" s="102" t="s">
        <v>93</v>
      </c>
      <c r="F3" s="102" t="s">
        <v>94</v>
      </c>
      <c r="G3" s="102" t="s">
        <v>99</v>
      </c>
      <c r="H3" s="102" t="s">
        <v>96</v>
      </c>
      <c r="I3" s="102" t="s">
        <v>97</v>
      </c>
    </row>
    <row r="4" spans="1:9" x14ac:dyDescent="0.2">
      <c r="A4" s="103">
        <v>1</v>
      </c>
      <c r="B4" s="104" t="s">
        <v>48</v>
      </c>
      <c r="C4" s="97">
        <v>4225004148.5599999</v>
      </c>
      <c r="D4" s="97">
        <v>2816669432.3699999</v>
      </c>
      <c r="E4" s="97">
        <v>1695949787.54</v>
      </c>
      <c r="F4" s="97">
        <v>2077140322.3599999</v>
      </c>
      <c r="G4" s="97">
        <f>SUM(C4:F4)</f>
        <v>10814763690.830002</v>
      </c>
      <c r="H4" s="97">
        <v>1880075848.5699999</v>
      </c>
      <c r="I4" s="97">
        <f>SUM(G4:H4)</f>
        <v>12694839539.400002</v>
      </c>
    </row>
    <row r="5" spans="1:9" x14ac:dyDescent="0.2">
      <c r="A5" s="103">
        <v>2</v>
      </c>
      <c r="B5" s="104" t="s">
        <v>49</v>
      </c>
      <c r="C5" s="97">
        <v>2354399198.6500001</v>
      </c>
      <c r="D5" s="97">
        <v>36178869.450000003</v>
      </c>
      <c r="E5" s="97">
        <v>98725705.680000007</v>
      </c>
      <c r="F5" s="97">
        <v>222059523.40000001</v>
      </c>
      <c r="G5" s="97">
        <f t="shared" ref="G5:G39" si="0">SUM(C5:F5)</f>
        <v>2711363297.1799998</v>
      </c>
      <c r="H5" s="97">
        <v>3077616295.1599998</v>
      </c>
      <c r="I5" s="97">
        <f t="shared" ref="I5:I39" si="1">SUM(G5:H5)</f>
        <v>5788979592.3400002</v>
      </c>
    </row>
    <row r="6" spans="1:9" x14ac:dyDescent="0.2">
      <c r="A6" s="103">
        <v>3</v>
      </c>
      <c r="B6" s="104" t="s">
        <v>50</v>
      </c>
      <c r="C6" s="97">
        <v>17396889077.080002</v>
      </c>
      <c r="D6" s="97">
        <v>682403520</v>
      </c>
      <c r="E6" s="97">
        <v>823878862</v>
      </c>
      <c r="F6" s="97">
        <v>1933752170</v>
      </c>
      <c r="G6" s="97">
        <f t="shared" si="0"/>
        <v>20836923629.080002</v>
      </c>
      <c r="H6" s="97">
        <v>2432827123</v>
      </c>
      <c r="I6" s="97">
        <f t="shared" si="1"/>
        <v>23269750752.080002</v>
      </c>
    </row>
    <row r="7" spans="1:9" x14ac:dyDescent="0.2">
      <c r="A7" s="103">
        <v>4</v>
      </c>
      <c r="B7" s="104" t="s">
        <v>51</v>
      </c>
      <c r="C7" s="97">
        <v>0</v>
      </c>
      <c r="D7" s="97">
        <v>0</v>
      </c>
      <c r="E7" s="97">
        <v>0</v>
      </c>
      <c r="F7" s="97">
        <v>0</v>
      </c>
      <c r="G7" s="97">
        <f t="shared" si="0"/>
        <v>0</v>
      </c>
      <c r="H7" s="97">
        <f>K7</f>
        <v>0</v>
      </c>
      <c r="I7" s="97">
        <v>16787868342</v>
      </c>
    </row>
    <row r="8" spans="1:9" x14ac:dyDescent="0.2">
      <c r="A8" s="103">
        <v>5</v>
      </c>
      <c r="B8" s="104" t="s">
        <v>52</v>
      </c>
      <c r="C8" s="97">
        <v>4012419614.2399998</v>
      </c>
      <c r="D8" s="97">
        <v>727724477.32000005</v>
      </c>
      <c r="E8" s="97">
        <v>91976874.590000004</v>
      </c>
      <c r="F8" s="97">
        <v>3845144911.8499999</v>
      </c>
      <c r="G8" s="97">
        <f t="shared" si="0"/>
        <v>8677265878</v>
      </c>
      <c r="H8" s="97">
        <v>0</v>
      </c>
      <c r="I8" s="97">
        <f t="shared" si="1"/>
        <v>8677265878</v>
      </c>
    </row>
    <row r="9" spans="1:9" x14ac:dyDescent="0.2">
      <c r="A9" s="103">
        <v>6</v>
      </c>
      <c r="B9" s="104" t="s">
        <v>53</v>
      </c>
      <c r="C9" s="97">
        <v>6096462562.5900002</v>
      </c>
      <c r="D9" s="97">
        <v>27510814.57</v>
      </c>
      <c r="E9" s="97">
        <v>30376500</v>
      </c>
      <c r="F9" s="97">
        <v>1523161070.1500001</v>
      </c>
      <c r="G9" s="97">
        <f t="shared" si="0"/>
        <v>7677510947.3099995</v>
      </c>
      <c r="H9" s="97">
        <v>227947332.99000001</v>
      </c>
      <c r="I9" s="97">
        <f t="shared" si="1"/>
        <v>7905458280.2999992</v>
      </c>
    </row>
    <row r="10" spans="1:9" x14ac:dyDescent="0.2">
      <c r="A10" s="103">
        <v>7</v>
      </c>
      <c r="B10" s="104" t="s">
        <v>54</v>
      </c>
      <c r="C10" s="97">
        <v>4554277970.7700005</v>
      </c>
      <c r="D10" s="97">
        <v>842724590.01999998</v>
      </c>
      <c r="E10" s="97">
        <v>236187529.77000001</v>
      </c>
      <c r="F10" s="97">
        <v>23325027.649999999</v>
      </c>
      <c r="G10" s="97">
        <f t="shared" si="0"/>
        <v>5656515118.210001</v>
      </c>
      <c r="H10" s="97">
        <v>3899979946.1199999</v>
      </c>
      <c r="I10" s="97">
        <f t="shared" si="1"/>
        <v>9556495064.3300018</v>
      </c>
    </row>
    <row r="11" spans="1:9" x14ac:dyDescent="0.2">
      <c r="A11" s="103">
        <v>8</v>
      </c>
      <c r="B11" s="104" t="s">
        <v>55</v>
      </c>
      <c r="C11" s="97">
        <v>2101736445.9000001</v>
      </c>
      <c r="D11" s="97">
        <v>168036914.62</v>
      </c>
      <c r="E11" s="97">
        <v>111854309</v>
      </c>
      <c r="F11" s="97">
        <v>480000</v>
      </c>
      <c r="G11" s="97">
        <f t="shared" si="0"/>
        <v>2382107669.52</v>
      </c>
      <c r="H11" s="97">
        <v>293615394.37</v>
      </c>
      <c r="I11" s="97">
        <f t="shared" si="1"/>
        <v>2675723063.8899999</v>
      </c>
    </row>
    <row r="12" spans="1:9" x14ac:dyDescent="0.2">
      <c r="A12" s="103">
        <v>9</v>
      </c>
      <c r="B12" s="104" t="s">
        <v>56</v>
      </c>
      <c r="C12" s="97">
        <v>5460805584.6400003</v>
      </c>
      <c r="D12" s="97">
        <v>206937064.13</v>
      </c>
      <c r="E12" s="97">
        <v>831114103.80999994</v>
      </c>
      <c r="F12" s="97">
        <v>4170641750.5700002</v>
      </c>
      <c r="G12" s="97">
        <f t="shared" si="0"/>
        <v>10669498503.15</v>
      </c>
      <c r="H12" s="97">
        <v>4107309828.6799998</v>
      </c>
      <c r="I12" s="97">
        <f t="shared" si="1"/>
        <v>14776808331.83</v>
      </c>
    </row>
    <row r="13" spans="1:9" x14ac:dyDescent="0.2">
      <c r="A13" s="103">
        <v>10</v>
      </c>
      <c r="B13" s="104" t="s">
        <v>57</v>
      </c>
      <c r="C13" s="97">
        <v>37454047442.129997</v>
      </c>
      <c r="D13" s="97">
        <v>252584080.77000001</v>
      </c>
      <c r="E13" s="97">
        <v>538166043.01999998</v>
      </c>
      <c r="F13" s="97">
        <v>3428523460.5300002</v>
      </c>
      <c r="G13" s="97">
        <f t="shared" si="0"/>
        <v>41673321026.449989</v>
      </c>
      <c r="H13" s="97">
        <v>2384594446.27</v>
      </c>
      <c r="I13" s="97">
        <f t="shared" si="1"/>
        <v>44057915472.719986</v>
      </c>
    </row>
    <row r="14" spans="1:9" x14ac:dyDescent="0.2">
      <c r="A14" s="103">
        <v>11</v>
      </c>
      <c r="B14" s="104" t="s">
        <v>58</v>
      </c>
      <c r="C14" s="97">
        <v>2584997157.2600002</v>
      </c>
      <c r="D14" s="97">
        <v>74489956.579999998</v>
      </c>
      <c r="E14" s="97">
        <v>153388524</v>
      </c>
      <c r="F14" s="97">
        <v>1024294028.39</v>
      </c>
      <c r="G14" s="97">
        <f t="shared" si="0"/>
        <v>3837169666.23</v>
      </c>
      <c r="H14" s="97">
        <v>505205059.58999997</v>
      </c>
      <c r="I14" s="97">
        <f t="shared" si="1"/>
        <v>4342374725.8199997</v>
      </c>
    </row>
    <row r="15" spans="1:9" x14ac:dyDescent="0.2">
      <c r="A15" s="103">
        <v>12</v>
      </c>
      <c r="B15" s="104" t="s">
        <v>59</v>
      </c>
      <c r="C15" s="97">
        <v>10945071225.790001</v>
      </c>
      <c r="D15" s="97">
        <v>486624358.04000002</v>
      </c>
      <c r="E15" s="97">
        <v>623955583.55999994</v>
      </c>
      <c r="F15" s="97">
        <v>4724722202.8699999</v>
      </c>
      <c r="G15" s="97">
        <f t="shared" si="0"/>
        <v>16780373370.260002</v>
      </c>
      <c r="H15" s="97">
        <v>6261052229.4499998</v>
      </c>
      <c r="I15" s="97">
        <f t="shared" si="1"/>
        <v>23041425599.710003</v>
      </c>
    </row>
    <row r="16" spans="1:9" x14ac:dyDescent="0.2">
      <c r="A16" s="103">
        <v>13</v>
      </c>
      <c r="B16" s="104" t="s">
        <v>60</v>
      </c>
      <c r="C16" s="97">
        <v>1389502680.3599999</v>
      </c>
      <c r="D16" s="97">
        <v>100928692.91</v>
      </c>
      <c r="E16" s="97">
        <v>82131709.670000002</v>
      </c>
      <c r="F16" s="97">
        <v>410201411.08999997</v>
      </c>
      <c r="G16" s="97">
        <f t="shared" si="0"/>
        <v>1982764494.03</v>
      </c>
      <c r="H16" s="97">
        <v>1008277361.45</v>
      </c>
      <c r="I16" s="97">
        <f t="shared" si="1"/>
        <v>2991041855.48</v>
      </c>
    </row>
    <row r="17" spans="1:9" x14ac:dyDescent="0.2">
      <c r="A17" s="103">
        <v>14</v>
      </c>
      <c r="B17" s="104" t="s">
        <v>61</v>
      </c>
      <c r="C17" s="97">
        <v>5191494972</v>
      </c>
      <c r="D17" s="97">
        <v>62664113</v>
      </c>
      <c r="E17" s="97">
        <v>341114263</v>
      </c>
      <c r="F17" s="97">
        <v>1099519455</v>
      </c>
      <c r="G17" s="97">
        <f t="shared" si="0"/>
        <v>6694792803</v>
      </c>
      <c r="H17" s="97">
        <v>7540719424</v>
      </c>
      <c r="I17" s="97">
        <f t="shared" si="1"/>
        <v>14235512227</v>
      </c>
    </row>
    <row r="18" spans="1:9" x14ac:dyDescent="0.2">
      <c r="A18" s="103">
        <v>15</v>
      </c>
      <c r="B18" s="104" t="s">
        <v>62</v>
      </c>
      <c r="C18" s="97">
        <v>2486183521.21</v>
      </c>
      <c r="D18" s="97">
        <v>4531900</v>
      </c>
      <c r="E18" s="97">
        <v>76339677</v>
      </c>
      <c r="F18" s="97">
        <v>168235985.13</v>
      </c>
      <c r="G18" s="97">
        <f t="shared" si="0"/>
        <v>2735291083.3400002</v>
      </c>
      <c r="H18" s="97">
        <v>206147027.28999999</v>
      </c>
      <c r="I18" s="97">
        <f t="shared" si="1"/>
        <v>2941438110.6300001</v>
      </c>
    </row>
    <row r="19" spans="1:9" x14ac:dyDescent="0.2">
      <c r="A19" s="103">
        <v>16</v>
      </c>
      <c r="B19" s="104" t="s">
        <v>63</v>
      </c>
      <c r="C19" s="97">
        <v>4609514233.4700003</v>
      </c>
      <c r="D19" s="97">
        <v>644026147.80999994</v>
      </c>
      <c r="E19" s="97">
        <v>294834060.30000001</v>
      </c>
      <c r="F19" s="97">
        <v>322652535.17000002</v>
      </c>
      <c r="G19" s="97">
        <f t="shared" si="0"/>
        <v>5871026976.750001</v>
      </c>
      <c r="H19" s="97">
        <v>0</v>
      </c>
      <c r="I19" s="97">
        <f t="shared" si="1"/>
        <v>5871026976.750001</v>
      </c>
    </row>
    <row r="20" spans="1:9" x14ac:dyDescent="0.2">
      <c r="A20" s="103">
        <v>17</v>
      </c>
      <c r="B20" s="104" t="s">
        <v>64</v>
      </c>
      <c r="C20" s="97">
        <v>1877355826.6600001</v>
      </c>
      <c r="D20" s="97">
        <v>150660284.36000001</v>
      </c>
      <c r="E20" s="97">
        <v>181069982.18000001</v>
      </c>
      <c r="F20" s="97">
        <v>383913384.25</v>
      </c>
      <c r="G20" s="97">
        <f t="shared" si="0"/>
        <v>2592999477.4499998</v>
      </c>
      <c r="H20" s="97">
        <v>942350431.15999997</v>
      </c>
      <c r="I20" s="97">
        <f t="shared" si="1"/>
        <v>3535349908.6099997</v>
      </c>
    </row>
    <row r="21" spans="1:9" x14ac:dyDescent="0.2">
      <c r="A21" s="103">
        <v>18</v>
      </c>
      <c r="B21" s="104" t="s">
        <v>65</v>
      </c>
      <c r="C21" s="97">
        <v>11250800573.780001</v>
      </c>
      <c r="D21" s="97">
        <v>175879931.30000001</v>
      </c>
      <c r="E21" s="97">
        <v>368117774.32999998</v>
      </c>
      <c r="F21" s="97">
        <v>1145656057.3800001</v>
      </c>
      <c r="G21" s="97">
        <f t="shared" si="0"/>
        <v>12940454336.790001</v>
      </c>
      <c r="H21" s="97">
        <v>4111410200.3400002</v>
      </c>
      <c r="I21" s="97">
        <f t="shared" si="1"/>
        <v>17051864537.130001</v>
      </c>
    </row>
    <row r="22" spans="1:9" x14ac:dyDescent="0.2">
      <c r="A22" s="103">
        <v>19</v>
      </c>
      <c r="B22" s="104" t="s">
        <v>66</v>
      </c>
      <c r="C22" s="97">
        <v>10606373309.32</v>
      </c>
      <c r="D22" s="97">
        <v>1488822579.4100001</v>
      </c>
      <c r="E22" s="97">
        <v>1147744251.99</v>
      </c>
      <c r="F22" s="97">
        <v>4127157457.8699999</v>
      </c>
      <c r="G22" s="97">
        <f t="shared" si="0"/>
        <v>17370097598.59</v>
      </c>
      <c r="H22" s="97">
        <v>13588929933.33</v>
      </c>
      <c r="I22" s="97">
        <f t="shared" si="1"/>
        <v>30959027531.919998</v>
      </c>
    </row>
    <row r="23" spans="1:9" x14ac:dyDescent="0.2">
      <c r="A23" s="103">
        <v>20</v>
      </c>
      <c r="B23" s="104" t="s">
        <v>67</v>
      </c>
      <c r="C23" s="97">
        <v>4211997049.4899998</v>
      </c>
      <c r="D23" s="97">
        <v>179563851</v>
      </c>
      <c r="E23" s="97">
        <v>138997537.49000001</v>
      </c>
      <c r="F23" s="97">
        <v>501580877.56</v>
      </c>
      <c r="G23" s="97">
        <f t="shared" si="0"/>
        <v>5032139315.54</v>
      </c>
      <c r="H23" s="97">
        <v>513761517.79000002</v>
      </c>
      <c r="I23" s="97">
        <f t="shared" si="1"/>
        <v>5545900833.3299999</v>
      </c>
    </row>
    <row r="24" spans="1:9" x14ac:dyDescent="0.2">
      <c r="A24" s="103">
        <v>21</v>
      </c>
      <c r="B24" s="104" t="s">
        <v>68</v>
      </c>
      <c r="C24" s="97">
        <v>1967032766.54</v>
      </c>
      <c r="D24" s="97">
        <v>675228533.88999999</v>
      </c>
      <c r="E24" s="97">
        <v>18470946</v>
      </c>
      <c r="F24" s="97">
        <v>100416719.90000001</v>
      </c>
      <c r="G24" s="97">
        <f t="shared" si="0"/>
        <v>2761148966.3299999</v>
      </c>
      <c r="H24" s="97">
        <v>371194295.25</v>
      </c>
      <c r="I24" s="97">
        <f t="shared" si="1"/>
        <v>3132343261.5799999</v>
      </c>
    </row>
    <row r="25" spans="1:9" x14ac:dyDescent="0.2">
      <c r="A25" s="103">
        <v>22</v>
      </c>
      <c r="B25" s="104" t="s">
        <v>69</v>
      </c>
      <c r="C25" s="97">
        <v>4580937311</v>
      </c>
      <c r="D25" s="97">
        <v>11547295.689999999</v>
      </c>
      <c r="E25" s="97">
        <v>80801742.040000007</v>
      </c>
      <c r="F25" s="97">
        <v>1242687237.0899999</v>
      </c>
      <c r="G25" s="97">
        <f t="shared" si="0"/>
        <v>5915973585.8199997</v>
      </c>
      <c r="H25" s="97">
        <v>3653150901.3400002</v>
      </c>
      <c r="I25" s="97">
        <f t="shared" si="1"/>
        <v>9569124487.1599998</v>
      </c>
    </row>
    <row r="26" spans="1:9" x14ac:dyDescent="0.2">
      <c r="A26" s="103">
        <v>23</v>
      </c>
      <c r="B26" s="104" t="s">
        <v>70</v>
      </c>
      <c r="C26" s="97">
        <v>4920637930.3100004</v>
      </c>
      <c r="D26" s="97">
        <v>689093214.62</v>
      </c>
      <c r="E26" s="97">
        <v>378088416.07999998</v>
      </c>
      <c r="F26" s="97">
        <v>1057178568.39</v>
      </c>
      <c r="G26" s="97">
        <f t="shared" si="0"/>
        <v>7044998129.4000006</v>
      </c>
      <c r="H26" s="97">
        <v>10208831430.110001</v>
      </c>
      <c r="I26" s="97">
        <f t="shared" si="1"/>
        <v>17253829559.510002</v>
      </c>
    </row>
    <row r="27" spans="1:9" x14ac:dyDescent="0.2">
      <c r="A27" s="103">
        <v>24</v>
      </c>
      <c r="B27" s="104" t="s">
        <v>71</v>
      </c>
      <c r="C27" s="97">
        <v>190659405439.32001</v>
      </c>
      <c r="D27" s="97">
        <v>10470382873.780001</v>
      </c>
      <c r="E27" s="97">
        <v>9542198759.1800003</v>
      </c>
      <c r="F27" s="97">
        <v>43152788617.32</v>
      </c>
      <c r="G27" s="97">
        <f t="shared" si="0"/>
        <v>253824775689.60001</v>
      </c>
      <c r="H27" s="97">
        <v>48600316275.18</v>
      </c>
      <c r="I27" s="97">
        <f t="shared" si="1"/>
        <v>302425091964.78003</v>
      </c>
    </row>
    <row r="28" spans="1:9" x14ac:dyDescent="0.2">
      <c r="A28" s="103">
        <v>25</v>
      </c>
      <c r="B28" s="104" t="s">
        <v>72</v>
      </c>
      <c r="C28" s="97">
        <v>3060230231.3099999</v>
      </c>
      <c r="D28" s="97">
        <v>5992783.3399999999</v>
      </c>
      <c r="E28" s="97">
        <v>137461408.08000001</v>
      </c>
      <c r="F28" s="97">
        <v>96029962.650000006</v>
      </c>
      <c r="G28" s="97">
        <f t="shared" si="0"/>
        <v>3299714385.3800001</v>
      </c>
      <c r="H28" s="97">
        <v>102901676.76000001</v>
      </c>
      <c r="I28" s="97">
        <f t="shared" si="1"/>
        <v>3402616062.1400003</v>
      </c>
    </row>
    <row r="29" spans="1:9" x14ac:dyDescent="0.2">
      <c r="A29" s="103">
        <v>26</v>
      </c>
      <c r="B29" s="104" t="s">
        <v>73</v>
      </c>
      <c r="C29" s="97">
        <v>3519628768.3400002</v>
      </c>
      <c r="D29" s="97">
        <v>94484514.150000006</v>
      </c>
      <c r="E29" s="97">
        <v>114199269.93000001</v>
      </c>
      <c r="F29" s="97">
        <v>1246217512.28</v>
      </c>
      <c r="G29" s="97">
        <f t="shared" si="0"/>
        <v>4974530064.6999998</v>
      </c>
      <c r="H29" s="97">
        <v>907054344.76999998</v>
      </c>
      <c r="I29" s="97">
        <f t="shared" si="1"/>
        <v>5881584409.4699993</v>
      </c>
    </row>
    <row r="30" spans="1:9" x14ac:dyDescent="0.2">
      <c r="A30" s="103">
        <v>27</v>
      </c>
      <c r="B30" s="104" t="s">
        <v>74</v>
      </c>
      <c r="C30" s="97">
        <v>24154425790.580002</v>
      </c>
      <c r="D30" s="97">
        <v>1815798230.3099999</v>
      </c>
      <c r="E30" s="97">
        <v>364016097.5</v>
      </c>
      <c r="F30" s="97">
        <v>6430330823.5500002</v>
      </c>
      <c r="G30" s="97">
        <f t="shared" si="0"/>
        <v>32764570941.940002</v>
      </c>
      <c r="H30" s="97">
        <v>40218549061.910004</v>
      </c>
      <c r="I30" s="97">
        <f t="shared" si="1"/>
        <v>72983120003.850006</v>
      </c>
    </row>
    <row r="31" spans="1:9" x14ac:dyDescent="0.2">
      <c r="A31" s="103">
        <v>28</v>
      </c>
      <c r="B31" s="104" t="s">
        <v>75</v>
      </c>
      <c r="C31" s="97">
        <v>5253551512.3999996</v>
      </c>
      <c r="D31" s="97">
        <v>266562870.53</v>
      </c>
      <c r="E31" s="97">
        <v>270432876.31</v>
      </c>
      <c r="F31" s="97">
        <v>1557927667.8599999</v>
      </c>
      <c r="G31" s="97">
        <f t="shared" si="0"/>
        <v>7348474927.0999994</v>
      </c>
      <c r="H31" s="97">
        <v>1335931651.53</v>
      </c>
      <c r="I31" s="97">
        <f t="shared" si="1"/>
        <v>8684406578.6299992</v>
      </c>
    </row>
    <row r="32" spans="1:9" x14ac:dyDescent="0.2">
      <c r="A32" s="103">
        <v>29</v>
      </c>
      <c r="B32" s="104" t="s">
        <v>76</v>
      </c>
      <c r="C32" s="97">
        <v>5107908276.8000002</v>
      </c>
      <c r="D32" s="97">
        <v>790904698.27999997</v>
      </c>
      <c r="E32" s="97">
        <v>289357363.01999998</v>
      </c>
      <c r="F32" s="97">
        <v>419268141.52999997</v>
      </c>
      <c r="G32" s="97">
        <f t="shared" si="0"/>
        <v>6607438479.6300001</v>
      </c>
      <c r="H32" s="97">
        <v>2277317560.7199998</v>
      </c>
      <c r="I32" s="97">
        <f t="shared" si="1"/>
        <v>8884756040.3500004</v>
      </c>
    </row>
    <row r="33" spans="1:9" x14ac:dyDescent="0.2">
      <c r="A33" s="103">
        <v>30</v>
      </c>
      <c r="B33" s="104" t="s">
        <v>77</v>
      </c>
      <c r="C33" s="97">
        <v>10524873251</v>
      </c>
      <c r="D33" s="97">
        <v>401789831</v>
      </c>
      <c r="E33" s="97">
        <v>788111453</v>
      </c>
      <c r="F33" s="97">
        <v>2639805378</v>
      </c>
      <c r="G33" s="97">
        <f t="shared" si="0"/>
        <v>14354579913</v>
      </c>
      <c r="H33" s="97">
        <v>4524504219</v>
      </c>
      <c r="I33" s="97">
        <f t="shared" si="1"/>
        <v>18879084132</v>
      </c>
    </row>
    <row r="34" spans="1:9" x14ac:dyDescent="0.2">
      <c r="A34" s="103">
        <v>31</v>
      </c>
      <c r="B34" s="104" t="s">
        <v>78</v>
      </c>
      <c r="C34" s="97">
        <v>6183019229.0600004</v>
      </c>
      <c r="D34" s="97">
        <v>359658755.91000003</v>
      </c>
      <c r="E34" s="97">
        <v>332382145</v>
      </c>
      <c r="F34" s="97">
        <v>310015217.55000001</v>
      </c>
      <c r="G34" s="97">
        <f t="shared" si="0"/>
        <v>7185075347.5200005</v>
      </c>
      <c r="H34" s="97">
        <v>2006296930.3499999</v>
      </c>
      <c r="I34" s="97">
        <f t="shared" si="1"/>
        <v>9191372277.8700008</v>
      </c>
    </row>
    <row r="35" spans="1:9" x14ac:dyDescent="0.2">
      <c r="A35" s="103">
        <v>32</v>
      </c>
      <c r="B35" s="104" t="s">
        <v>79</v>
      </c>
      <c r="C35" s="97">
        <v>0</v>
      </c>
      <c r="D35" s="97">
        <v>0</v>
      </c>
      <c r="E35" s="97">
        <v>0</v>
      </c>
      <c r="F35" s="97">
        <v>0</v>
      </c>
      <c r="G35" s="97">
        <f t="shared" si="0"/>
        <v>0</v>
      </c>
      <c r="H35" s="97">
        <f>0.1*I35</f>
        <v>8528703897.1020012</v>
      </c>
      <c r="I35" s="97">
        <v>85287038971.020004</v>
      </c>
    </row>
    <row r="36" spans="1:9" x14ac:dyDescent="0.2">
      <c r="A36" s="103">
        <v>33</v>
      </c>
      <c r="B36" s="104" t="s">
        <v>80</v>
      </c>
      <c r="C36" s="97">
        <v>2050139742.03</v>
      </c>
      <c r="D36" s="97">
        <v>20396200</v>
      </c>
      <c r="E36" s="97">
        <v>24258995</v>
      </c>
      <c r="F36" s="97">
        <v>1749275969.21</v>
      </c>
      <c r="G36" s="97">
        <f t="shared" si="0"/>
        <v>3844070906.2399998</v>
      </c>
      <c r="H36" s="97">
        <v>701694621.51999998</v>
      </c>
      <c r="I36" s="97">
        <f t="shared" si="1"/>
        <v>4545765527.7600002</v>
      </c>
    </row>
    <row r="37" spans="1:9" x14ac:dyDescent="0.2">
      <c r="A37" s="103">
        <v>34</v>
      </c>
      <c r="B37" s="104" t="s">
        <v>81</v>
      </c>
      <c r="C37" s="97">
        <v>2688864253.5100002</v>
      </c>
      <c r="D37" s="97">
        <v>82739362.489999995</v>
      </c>
      <c r="E37" s="97">
        <v>79159413</v>
      </c>
      <c r="F37" s="97">
        <v>2123982244.2</v>
      </c>
      <c r="G37" s="97">
        <f t="shared" si="0"/>
        <v>4974745273.1999998</v>
      </c>
      <c r="H37" s="97">
        <v>920793701.12</v>
      </c>
      <c r="I37" s="97">
        <f t="shared" si="1"/>
        <v>5895538974.3199997</v>
      </c>
    </row>
    <row r="38" spans="1:9" x14ac:dyDescent="0.2">
      <c r="A38" s="103">
        <v>35</v>
      </c>
      <c r="B38" s="104" t="s">
        <v>82</v>
      </c>
      <c r="C38" s="97">
        <v>1634889046.55</v>
      </c>
      <c r="D38" s="97">
        <v>5364303.88</v>
      </c>
      <c r="E38" s="97">
        <v>27894715</v>
      </c>
      <c r="F38" s="97">
        <v>139698036.72</v>
      </c>
      <c r="G38" s="97">
        <f t="shared" si="0"/>
        <v>1807846102.1500001</v>
      </c>
      <c r="H38" s="97">
        <v>1433021465.6400001</v>
      </c>
      <c r="I38" s="97">
        <f t="shared" si="1"/>
        <v>3240867567.79</v>
      </c>
    </row>
    <row r="39" spans="1:9" x14ac:dyDescent="0.2">
      <c r="A39" s="103">
        <v>36</v>
      </c>
      <c r="B39" s="104" t="s">
        <v>83</v>
      </c>
      <c r="C39" s="97">
        <v>2355610021.3499999</v>
      </c>
      <c r="D39" s="97">
        <v>366632032.45999998</v>
      </c>
      <c r="E39" s="97">
        <v>290132445</v>
      </c>
      <c r="F39" s="97">
        <v>476223415.37</v>
      </c>
      <c r="G39" s="97">
        <f t="shared" si="0"/>
        <v>3488597914.1799998</v>
      </c>
      <c r="H39" s="97">
        <v>1288571623.6199999</v>
      </c>
      <c r="I39" s="97">
        <f t="shared" si="1"/>
        <v>4777169537.7999992</v>
      </c>
    </row>
  </sheetData>
  <mergeCells count="1"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F0F4-A896-486F-9FAD-EBFF8CD8CBAC}">
  <dimension ref="A1:K49"/>
  <sheetViews>
    <sheetView topLeftCell="C11" workbookViewId="0">
      <selection activeCell="L22" sqref="L22"/>
    </sheetView>
  </sheetViews>
  <sheetFormatPr defaultColWidth="9.140625" defaultRowHeight="15" x14ac:dyDescent="0.25"/>
  <cols>
    <col min="1" max="1" width="20.28515625" style="4" customWidth="1"/>
    <col min="2" max="2" width="17.140625" style="15" customWidth="1"/>
    <col min="3" max="3" width="17.5703125" style="15" customWidth="1"/>
    <col min="4" max="4" width="17.85546875" style="15" customWidth="1"/>
    <col min="5" max="5" width="17.42578125" style="15" customWidth="1"/>
    <col min="6" max="6" width="18.140625" style="15" customWidth="1"/>
    <col min="7" max="7" width="17.85546875" style="15" customWidth="1"/>
    <col min="8" max="8" width="19.140625" style="15" customWidth="1"/>
    <col min="9" max="9" width="22" style="15" customWidth="1"/>
    <col min="10" max="10" width="19" style="15" customWidth="1"/>
    <col min="11" max="11" width="18.28515625" style="15" customWidth="1"/>
    <col min="12" max="16384" width="9.140625" style="15"/>
  </cols>
  <sheetData>
    <row r="1" spans="1:11" x14ac:dyDescent="0.25">
      <c r="G1" s="12"/>
      <c r="H1" s="12"/>
      <c r="I1" s="12"/>
    </row>
    <row r="2" spans="1:11" ht="24" customHeight="1" x14ac:dyDescent="0.25">
      <c r="G2" s="12"/>
      <c r="H2" s="12"/>
      <c r="I2" s="12"/>
    </row>
    <row r="3" spans="1:11" x14ac:dyDescent="0.25">
      <c r="G3" s="12"/>
      <c r="H3" s="12"/>
      <c r="I3" s="12"/>
    </row>
    <row r="4" spans="1:11" x14ac:dyDescent="0.25">
      <c r="G4" s="12"/>
      <c r="H4" s="12"/>
      <c r="I4" s="12"/>
    </row>
    <row r="5" spans="1:11" x14ac:dyDescent="0.25">
      <c r="G5" s="12"/>
      <c r="H5" s="12"/>
      <c r="I5" s="12"/>
    </row>
    <row r="6" spans="1:11" x14ac:dyDescent="0.25">
      <c r="G6" s="12"/>
      <c r="H6" s="12"/>
      <c r="I6" s="12"/>
    </row>
    <row r="7" spans="1:11" x14ac:dyDescent="0.25">
      <c r="G7" s="12"/>
      <c r="H7" s="12"/>
      <c r="I7" s="12"/>
    </row>
    <row r="8" spans="1:11" x14ac:dyDescent="0.25">
      <c r="G8" s="12"/>
      <c r="H8" s="12"/>
      <c r="I8" s="12"/>
    </row>
    <row r="9" spans="1:11" x14ac:dyDescent="0.25">
      <c r="A9" s="196" t="s">
        <v>107</v>
      </c>
      <c r="B9" s="196"/>
      <c r="C9" s="196"/>
      <c r="D9" s="196"/>
      <c r="E9" s="196"/>
      <c r="F9" s="196"/>
      <c r="G9" s="12"/>
      <c r="H9" s="12"/>
      <c r="I9" s="12"/>
    </row>
    <row r="10" spans="1:11" x14ac:dyDescent="0.25">
      <c r="A10" s="196"/>
      <c r="B10" s="196"/>
      <c r="C10" s="196"/>
      <c r="D10" s="196"/>
      <c r="E10" s="196"/>
      <c r="F10" s="196"/>
      <c r="G10" s="12"/>
      <c r="H10" s="12"/>
      <c r="I10" s="12"/>
    </row>
    <row r="11" spans="1:11" ht="15" customHeight="1" x14ac:dyDescent="0.4">
      <c r="A11" s="105"/>
      <c r="B11" s="106"/>
      <c r="C11" s="106"/>
      <c r="D11" s="106"/>
      <c r="E11" s="106"/>
      <c r="F11" s="106"/>
      <c r="G11" s="107"/>
      <c r="H11" s="107"/>
      <c r="I11" s="107"/>
    </row>
    <row r="12" spans="1:11" s="4" customFormat="1" ht="15" customHeight="1" x14ac:dyDescent="0.25">
      <c r="A12" s="108"/>
      <c r="B12" s="108">
        <v>2008</v>
      </c>
      <c r="C12" s="108">
        <v>2009</v>
      </c>
      <c r="D12" s="109">
        <v>2010</v>
      </c>
      <c r="E12" s="109">
        <v>2011</v>
      </c>
      <c r="F12" s="109">
        <v>2012</v>
      </c>
      <c r="G12" s="109">
        <v>2013</v>
      </c>
      <c r="H12" s="110">
        <v>2014</v>
      </c>
      <c r="I12" s="110">
        <v>2015</v>
      </c>
      <c r="J12" s="111">
        <v>2016</v>
      </c>
      <c r="K12" s="111">
        <v>2017</v>
      </c>
    </row>
    <row r="13" spans="1:11" ht="15.75" x14ac:dyDescent="0.25">
      <c r="A13" s="112" t="s">
        <v>108</v>
      </c>
      <c r="B13" s="113" t="s">
        <v>109</v>
      </c>
      <c r="C13" s="113" t="s">
        <v>110</v>
      </c>
      <c r="D13" s="113" t="s">
        <v>111</v>
      </c>
      <c r="E13" s="113" t="s">
        <v>111</v>
      </c>
      <c r="F13" s="113">
        <v>16751700375.58</v>
      </c>
      <c r="G13" s="113" t="s">
        <v>111</v>
      </c>
      <c r="H13" s="113">
        <v>12371194895.08</v>
      </c>
      <c r="I13" s="113">
        <v>13349444263.719999</v>
      </c>
      <c r="J13" s="113">
        <v>12694839539.399998</v>
      </c>
      <c r="K13" s="113">
        <v>14917141805.799999</v>
      </c>
    </row>
    <row r="14" spans="1:11" ht="22.5" customHeight="1" x14ac:dyDescent="0.25">
      <c r="A14" s="112" t="s">
        <v>10</v>
      </c>
      <c r="B14" s="113" t="s">
        <v>112</v>
      </c>
      <c r="C14" s="113" t="s">
        <v>113</v>
      </c>
      <c r="D14" s="113" t="s">
        <v>114</v>
      </c>
      <c r="E14" s="113">
        <v>4117975681.9499998</v>
      </c>
      <c r="F14" s="113">
        <v>4615407803</v>
      </c>
      <c r="G14" s="113" t="s">
        <v>111</v>
      </c>
      <c r="H14" s="113">
        <v>4994481880.7799997</v>
      </c>
      <c r="I14" s="113">
        <v>4451736117.8400002</v>
      </c>
      <c r="J14" s="113">
        <v>5788979592.3400002</v>
      </c>
      <c r="K14" s="113">
        <v>6201369567.2299995</v>
      </c>
    </row>
    <row r="15" spans="1:11" ht="19.5" customHeight="1" x14ac:dyDescent="0.25">
      <c r="A15" s="5" t="s">
        <v>11</v>
      </c>
      <c r="B15" s="113" t="s">
        <v>115</v>
      </c>
      <c r="C15" s="113">
        <v>9253487460</v>
      </c>
      <c r="D15" s="113">
        <v>10133958927</v>
      </c>
      <c r="E15" s="113">
        <v>11678520984</v>
      </c>
      <c r="F15" s="113">
        <v>13516810150</v>
      </c>
      <c r="G15" s="113">
        <v>15398828428</v>
      </c>
      <c r="H15" s="113">
        <v>15676502423</v>
      </c>
      <c r="I15" s="113">
        <v>14791175253</v>
      </c>
      <c r="J15" s="113">
        <v>23269750752.080002</v>
      </c>
      <c r="K15" s="113">
        <v>15956354035.299999</v>
      </c>
    </row>
    <row r="16" spans="1:11" ht="17.25" customHeight="1" x14ac:dyDescent="0.25">
      <c r="A16" s="5" t="s">
        <v>12</v>
      </c>
      <c r="B16" s="113" t="s">
        <v>116</v>
      </c>
      <c r="C16" s="113" t="s">
        <v>117</v>
      </c>
      <c r="D16" s="113">
        <v>7681085495</v>
      </c>
      <c r="E16" s="113" t="s">
        <v>118</v>
      </c>
      <c r="F16" s="113">
        <v>7601585012.3599997</v>
      </c>
      <c r="G16" s="113">
        <v>8731599912.4300003</v>
      </c>
      <c r="H16" s="113">
        <v>10454312316.18</v>
      </c>
      <c r="I16" s="113">
        <v>14793120188.67</v>
      </c>
      <c r="J16" s="113">
        <v>15238183785</v>
      </c>
      <c r="K16" s="113">
        <v>17365385830.509998</v>
      </c>
    </row>
    <row r="17" spans="1:11" ht="20.25" customHeight="1" x14ac:dyDescent="0.25">
      <c r="A17" s="5" t="s">
        <v>13</v>
      </c>
      <c r="B17" s="113" t="s">
        <v>119</v>
      </c>
      <c r="C17" s="113" t="s">
        <v>120</v>
      </c>
      <c r="D17" s="113" t="s">
        <v>121</v>
      </c>
      <c r="E17" s="113">
        <v>4463780451.9200001</v>
      </c>
      <c r="F17" s="113">
        <v>4064710425.23</v>
      </c>
      <c r="G17" s="113">
        <v>4937242875.4300003</v>
      </c>
      <c r="H17" s="113">
        <v>4853453184.8699999</v>
      </c>
      <c r="I17" s="113">
        <v>5393721996</v>
      </c>
      <c r="J17" s="113">
        <v>8677265878</v>
      </c>
      <c r="K17" s="113">
        <v>4369411450.2700005</v>
      </c>
    </row>
    <row r="18" spans="1:11" ht="20.25" customHeight="1" x14ac:dyDescent="0.25">
      <c r="A18" s="5" t="s">
        <v>14</v>
      </c>
      <c r="B18" s="113" t="s">
        <v>122</v>
      </c>
      <c r="C18" s="113" t="s">
        <v>123</v>
      </c>
      <c r="D18" s="113" t="s">
        <v>124</v>
      </c>
      <c r="E18" s="113">
        <v>3657564687.3800001</v>
      </c>
      <c r="F18" s="113"/>
      <c r="G18" s="113">
        <v>10500936262.879999</v>
      </c>
      <c r="H18" s="113">
        <v>10958263688</v>
      </c>
      <c r="I18" s="113">
        <v>8713516526.2399998</v>
      </c>
      <c r="J18" s="113">
        <v>7905458280.3000002</v>
      </c>
      <c r="K18" s="113">
        <v>12523812450.59</v>
      </c>
    </row>
    <row r="19" spans="1:11" ht="20.25" customHeight="1" x14ac:dyDescent="0.25">
      <c r="A19" s="5" t="s">
        <v>15</v>
      </c>
      <c r="B19" s="113" t="s">
        <v>125</v>
      </c>
      <c r="C19" s="113" t="s">
        <v>126</v>
      </c>
      <c r="D19" s="113" t="s">
        <v>127</v>
      </c>
      <c r="E19" s="113">
        <v>11131343534.6</v>
      </c>
      <c r="F19" s="113">
        <v>8436560608.9799995</v>
      </c>
      <c r="G19" s="113">
        <v>8373720592.1499996</v>
      </c>
      <c r="H19" s="113">
        <v>8284425160.7200003</v>
      </c>
      <c r="I19" s="113">
        <v>7631789841.3699999</v>
      </c>
      <c r="J19" s="113">
        <v>9556495064.3299999</v>
      </c>
      <c r="K19" s="113">
        <v>12399414557.790001</v>
      </c>
    </row>
    <row r="20" spans="1:11" ht="19.5" customHeight="1" x14ac:dyDescent="0.25">
      <c r="A20" s="5" t="s">
        <v>16</v>
      </c>
      <c r="B20" s="113" t="s">
        <v>128</v>
      </c>
      <c r="C20" s="113" t="s">
        <v>129</v>
      </c>
      <c r="D20" s="113" t="s">
        <v>130</v>
      </c>
      <c r="E20" s="113" t="s">
        <v>131</v>
      </c>
      <c r="F20" s="113" t="s">
        <v>132</v>
      </c>
      <c r="G20" s="113" t="s">
        <v>111</v>
      </c>
      <c r="H20" s="113">
        <v>2760773778.9899998</v>
      </c>
      <c r="I20" s="113">
        <v>3530261222.3099999</v>
      </c>
      <c r="J20" s="113">
        <v>2675723063.8899994</v>
      </c>
      <c r="K20" s="113">
        <v>4983331049.2399998</v>
      </c>
    </row>
    <row r="21" spans="1:11" ht="18.75" customHeight="1" x14ac:dyDescent="0.25">
      <c r="A21" s="5" t="s">
        <v>17</v>
      </c>
      <c r="B21" s="113">
        <v>6447975866</v>
      </c>
      <c r="C21" s="113">
        <v>7106292956</v>
      </c>
      <c r="D21" s="113">
        <v>7870941915</v>
      </c>
      <c r="E21" s="113">
        <v>9159651948</v>
      </c>
      <c r="F21" s="113">
        <v>12734560333</v>
      </c>
      <c r="G21" s="113" t="s">
        <v>111</v>
      </c>
      <c r="H21" s="113">
        <v>15738850743.950001</v>
      </c>
      <c r="I21" s="113">
        <v>13567122507.379999</v>
      </c>
      <c r="J21" s="113">
        <v>14776808331.83</v>
      </c>
      <c r="K21" s="113">
        <v>18104562225.619999</v>
      </c>
    </row>
    <row r="22" spans="1:11" ht="19.5" customHeight="1" x14ac:dyDescent="0.25">
      <c r="A22" s="5" t="s">
        <v>18</v>
      </c>
      <c r="B22" s="113" t="s">
        <v>133</v>
      </c>
      <c r="C22" s="113" t="s">
        <v>134</v>
      </c>
      <c r="D22" s="113" t="s">
        <v>135</v>
      </c>
      <c r="E22" s="113" t="s">
        <v>136</v>
      </c>
      <c r="F22" s="113" t="s">
        <v>137</v>
      </c>
      <c r="G22" s="113">
        <v>50208229986.910004</v>
      </c>
      <c r="H22" s="113">
        <v>42819209025.239998</v>
      </c>
      <c r="I22" s="113">
        <v>40805656911.959999</v>
      </c>
      <c r="J22" s="113">
        <v>44057915472.720001</v>
      </c>
      <c r="K22" s="113">
        <v>51888005338.330002</v>
      </c>
    </row>
    <row r="23" spans="1:11" ht="18.75" customHeight="1" x14ac:dyDescent="0.25">
      <c r="A23" s="5" t="s">
        <v>19</v>
      </c>
      <c r="B23" s="113" t="s">
        <v>138</v>
      </c>
      <c r="C23" s="113" t="s">
        <v>139</v>
      </c>
      <c r="D23" s="113" t="s">
        <v>140</v>
      </c>
      <c r="E23" s="113" t="s">
        <v>141</v>
      </c>
      <c r="F23" s="113" t="s">
        <v>111</v>
      </c>
      <c r="G23" s="113" t="s">
        <v>111</v>
      </c>
      <c r="H23" s="113">
        <v>11032472512</v>
      </c>
      <c r="I23" s="113">
        <v>0</v>
      </c>
      <c r="J23" s="113">
        <v>2342092225.0700002</v>
      </c>
      <c r="K23" s="113">
        <v>5102902366.8199997</v>
      </c>
    </row>
    <row r="24" spans="1:11" ht="21.75" customHeight="1" x14ac:dyDescent="0.25">
      <c r="A24" s="5" t="s">
        <v>20</v>
      </c>
      <c r="B24" s="113" t="s">
        <v>142</v>
      </c>
      <c r="C24" s="113" t="s">
        <v>143</v>
      </c>
      <c r="D24" s="113" t="s">
        <v>144</v>
      </c>
      <c r="E24" s="113" t="s">
        <v>145</v>
      </c>
      <c r="F24" s="113">
        <v>18880055380.830002</v>
      </c>
      <c r="G24" s="113">
        <v>18899322710.470001</v>
      </c>
      <c r="H24" s="113">
        <v>17023595231.620001</v>
      </c>
      <c r="I24" s="113">
        <v>19117468369.25</v>
      </c>
      <c r="J24" s="113">
        <v>23041425599.709999</v>
      </c>
      <c r="K24" s="113">
        <v>25342829212.220001</v>
      </c>
    </row>
    <row r="25" spans="1:11" ht="19.5" customHeight="1" x14ac:dyDescent="0.25">
      <c r="A25" s="5" t="s">
        <v>21</v>
      </c>
      <c r="B25" s="113" t="s">
        <v>146</v>
      </c>
      <c r="C25" s="113" t="s">
        <v>147</v>
      </c>
      <c r="D25" s="113" t="s">
        <v>148</v>
      </c>
      <c r="E25" s="113" t="s">
        <v>149</v>
      </c>
      <c r="F25" s="113">
        <v>3787607515.3499999</v>
      </c>
      <c r="G25" s="113" t="s">
        <v>111</v>
      </c>
      <c r="H25" s="113">
        <v>3462341448.3200002</v>
      </c>
      <c r="I25" s="113">
        <v>3297707703.96</v>
      </c>
      <c r="J25" s="113">
        <v>2991041855.48</v>
      </c>
      <c r="K25" s="113">
        <v>4967499815.79</v>
      </c>
    </row>
    <row r="26" spans="1:11" ht="18.75" customHeight="1" x14ac:dyDescent="0.25">
      <c r="A26" s="5" t="s">
        <v>22</v>
      </c>
      <c r="B26" s="113" t="s">
        <v>150</v>
      </c>
      <c r="C26" s="113" t="s">
        <v>151</v>
      </c>
      <c r="D26" s="113" t="s">
        <v>152</v>
      </c>
      <c r="E26" s="113" t="s">
        <v>153</v>
      </c>
      <c r="F26" s="113">
        <v>12209587683</v>
      </c>
      <c r="G26" s="113">
        <v>20203802864</v>
      </c>
      <c r="H26" s="113">
        <v>19250345593</v>
      </c>
      <c r="I26" s="113">
        <v>18081014527</v>
      </c>
      <c r="J26" s="113">
        <v>14235512227</v>
      </c>
      <c r="K26" s="113">
        <v>22039222902.860001</v>
      </c>
    </row>
    <row r="27" spans="1:11" ht="16.5" customHeight="1" x14ac:dyDescent="0.25">
      <c r="A27" s="5" t="s">
        <v>23</v>
      </c>
      <c r="B27" s="113" t="s">
        <v>154</v>
      </c>
      <c r="C27" s="113" t="s">
        <v>155</v>
      </c>
      <c r="D27" s="113" t="s">
        <v>156</v>
      </c>
      <c r="E27" s="113" t="s">
        <v>157</v>
      </c>
      <c r="F27" s="113" t="s">
        <v>158</v>
      </c>
      <c r="G27" s="113" t="s">
        <v>111</v>
      </c>
      <c r="H27" s="113">
        <v>5196460381.9300003</v>
      </c>
      <c r="I27" s="113">
        <v>4784605861.4700003</v>
      </c>
      <c r="J27" s="113">
        <v>2941438110.6300001</v>
      </c>
      <c r="K27" s="113">
        <v>5272273408.2799997</v>
      </c>
    </row>
    <row r="28" spans="1:11" ht="16.5" customHeight="1" x14ac:dyDescent="0.25">
      <c r="A28" s="5" t="s">
        <v>24</v>
      </c>
      <c r="B28" s="113" t="s">
        <v>159</v>
      </c>
      <c r="C28" s="113" t="s">
        <v>160</v>
      </c>
      <c r="D28" s="113">
        <v>5714554547.2600002</v>
      </c>
      <c r="E28" s="113">
        <v>5806462989.2200003</v>
      </c>
      <c r="F28" s="113">
        <v>6810221957.04</v>
      </c>
      <c r="G28" s="113" t="s">
        <v>111</v>
      </c>
      <c r="H28" s="113">
        <v>8115751385.9499998</v>
      </c>
      <c r="I28" s="113">
        <v>5472581634.1800003</v>
      </c>
      <c r="J28" s="113">
        <v>5871026976.75</v>
      </c>
      <c r="K28" s="113">
        <v>6850796866.0699997</v>
      </c>
    </row>
    <row r="29" spans="1:11" ht="16.5" customHeight="1" x14ac:dyDescent="0.25">
      <c r="A29" s="5" t="s">
        <v>25</v>
      </c>
      <c r="B29" s="113">
        <v>619610655.15999997</v>
      </c>
      <c r="C29" s="113" t="s">
        <v>161</v>
      </c>
      <c r="D29" s="113" t="s">
        <v>162</v>
      </c>
      <c r="E29" s="113" t="s">
        <v>163</v>
      </c>
      <c r="F29" s="113" t="s">
        <v>111</v>
      </c>
      <c r="G29" s="113" t="s">
        <v>111</v>
      </c>
      <c r="H29" s="113">
        <v>6273310616.3500004</v>
      </c>
      <c r="I29" s="113">
        <v>5081424105.3999996</v>
      </c>
      <c r="J29" s="113">
        <v>3535349908.6099997</v>
      </c>
      <c r="K29" s="113">
        <v>6650200980.1099997</v>
      </c>
    </row>
    <row r="30" spans="1:11" ht="20.25" customHeight="1" x14ac:dyDescent="0.25">
      <c r="A30" s="5" t="s">
        <v>164</v>
      </c>
      <c r="B30" s="113">
        <v>7614998796.5500002</v>
      </c>
      <c r="C30" s="113">
        <v>8335936066.8900003</v>
      </c>
      <c r="D30" s="113" t="s">
        <v>165</v>
      </c>
      <c r="E30" s="113">
        <v>9781946157.9599991</v>
      </c>
      <c r="F30" s="113">
        <v>11531795961.700001</v>
      </c>
      <c r="G30" s="113" t="s">
        <v>111</v>
      </c>
      <c r="H30" s="113">
        <v>12782522514.51</v>
      </c>
      <c r="I30" s="113">
        <v>11536729988.59</v>
      </c>
      <c r="J30" s="113">
        <v>23024006940</v>
      </c>
      <c r="K30" s="113">
        <v>26530562880.889999</v>
      </c>
    </row>
    <row r="31" spans="1:11" ht="20.25" customHeight="1" x14ac:dyDescent="0.25">
      <c r="A31" s="5" t="s">
        <v>26</v>
      </c>
      <c r="B31" s="113" t="s">
        <v>166</v>
      </c>
      <c r="C31" s="113" t="s">
        <v>167</v>
      </c>
      <c r="D31" s="113" t="s">
        <v>168</v>
      </c>
      <c r="E31" s="113" t="s">
        <v>169</v>
      </c>
      <c r="F31" s="113" t="s">
        <v>111</v>
      </c>
      <c r="G31" s="113" t="s">
        <v>111</v>
      </c>
      <c r="H31" s="113">
        <v>13661853935.85</v>
      </c>
      <c r="I31" s="113">
        <v>13611853935.85</v>
      </c>
      <c r="J31" s="113">
        <v>30959027531.920002</v>
      </c>
      <c r="K31" s="113">
        <v>42418811470.639999</v>
      </c>
    </row>
    <row r="32" spans="1:11" ht="17.25" customHeight="1" x14ac:dyDescent="0.25">
      <c r="A32" s="5" t="s">
        <v>27</v>
      </c>
      <c r="B32" s="113" t="s">
        <v>170</v>
      </c>
      <c r="C32" s="113">
        <v>3227000</v>
      </c>
      <c r="D32" s="113" t="s">
        <v>171</v>
      </c>
      <c r="E32" s="113" t="s">
        <v>172</v>
      </c>
      <c r="F32" s="113">
        <v>5029720846</v>
      </c>
      <c r="G32" s="113">
        <v>6852511585</v>
      </c>
      <c r="H32" s="113">
        <v>6223037599</v>
      </c>
      <c r="I32" s="113">
        <v>5791008741</v>
      </c>
      <c r="J32" s="113">
        <v>5545900833.3299999</v>
      </c>
      <c r="K32" s="113">
        <v>6029850857.7600002</v>
      </c>
    </row>
    <row r="33" spans="1:11" ht="20.25" customHeight="1" x14ac:dyDescent="0.25">
      <c r="A33" s="5" t="s">
        <v>28</v>
      </c>
      <c r="B33" s="113">
        <v>3595002311.6300001</v>
      </c>
      <c r="C33" s="113" t="s">
        <v>173</v>
      </c>
      <c r="D33" s="113" t="s">
        <v>174</v>
      </c>
      <c r="E33" s="113" t="s">
        <v>175</v>
      </c>
      <c r="F33" s="113" t="s">
        <v>176</v>
      </c>
      <c r="G33" s="113">
        <v>3732343145.1100001</v>
      </c>
      <c r="H33" s="113">
        <v>3834143641.9499998</v>
      </c>
      <c r="I33" s="113">
        <v>3592406108</v>
      </c>
      <c r="J33" s="113">
        <v>3132343261.5799999</v>
      </c>
      <c r="K33" s="113">
        <v>4393773965.3900003</v>
      </c>
    </row>
    <row r="34" spans="1:11" ht="18.75" customHeight="1" x14ac:dyDescent="0.25">
      <c r="A34" s="5" t="s">
        <v>29</v>
      </c>
      <c r="B34" s="113" t="s">
        <v>177</v>
      </c>
      <c r="C34" s="113" t="s">
        <v>178</v>
      </c>
      <c r="D34" s="113" t="s">
        <v>179</v>
      </c>
      <c r="E34" s="113">
        <v>2848556782.1500001</v>
      </c>
      <c r="F34" s="113">
        <v>3185459549.7199998</v>
      </c>
      <c r="G34" s="113">
        <v>5020349741.0100002</v>
      </c>
      <c r="H34" s="113">
        <v>6569928653.4700003</v>
      </c>
      <c r="I34" s="113">
        <v>6776580756.1700001</v>
      </c>
      <c r="J34" s="113">
        <v>9569124487.1599998</v>
      </c>
      <c r="K34" s="113">
        <v>11244260974.75</v>
      </c>
    </row>
    <row r="35" spans="1:11" ht="18.75" customHeight="1" x14ac:dyDescent="0.25">
      <c r="A35" s="5" t="s">
        <v>30</v>
      </c>
      <c r="B35" s="113" t="s">
        <v>180</v>
      </c>
      <c r="C35" s="113" t="s">
        <v>181</v>
      </c>
      <c r="D35" s="113" t="s">
        <v>182</v>
      </c>
      <c r="E35" s="113">
        <v>8816657944.5</v>
      </c>
      <c r="F35" s="113">
        <v>11317269584.360001</v>
      </c>
      <c r="G35" s="113">
        <v>13838085972.51</v>
      </c>
      <c r="H35" s="113">
        <v>12460517954.549999</v>
      </c>
      <c r="I35" s="113">
        <v>7178922182.7600002</v>
      </c>
      <c r="J35" s="113">
        <v>17253829559.510002</v>
      </c>
      <c r="K35" s="113">
        <v>19637873512.220001</v>
      </c>
    </row>
    <row r="36" spans="1:11" ht="18" customHeight="1" x14ac:dyDescent="0.25">
      <c r="A36" s="5" t="s">
        <v>31</v>
      </c>
      <c r="B36" s="113" t="s">
        <v>183</v>
      </c>
      <c r="C36" s="113">
        <v>177876699849.67999</v>
      </c>
      <c r="D36" s="113">
        <v>185892565812.12</v>
      </c>
      <c r="E36" s="113">
        <v>202761061678.04001</v>
      </c>
      <c r="F36" s="113">
        <v>219202426843.89001</v>
      </c>
      <c r="G36" s="113">
        <v>384259410959.19</v>
      </c>
      <c r="H36" s="113">
        <v>276163978675.95001</v>
      </c>
      <c r="I36" s="113">
        <v>268224782435.23001</v>
      </c>
      <c r="J36" s="113">
        <v>302425091964.77997</v>
      </c>
      <c r="K36" s="113">
        <v>333967978880.44</v>
      </c>
    </row>
    <row r="37" spans="1:11" ht="20.25" customHeight="1" x14ac:dyDescent="0.25">
      <c r="A37" s="5" t="s">
        <v>32</v>
      </c>
      <c r="B37" s="113" t="s">
        <v>184</v>
      </c>
      <c r="C37" s="113" t="s">
        <v>185</v>
      </c>
      <c r="D37" s="113" t="s">
        <v>186</v>
      </c>
      <c r="E37" s="113" t="s">
        <v>187</v>
      </c>
      <c r="F37" s="113">
        <v>4132282812.6799998</v>
      </c>
      <c r="G37" s="113" t="s">
        <v>111</v>
      </c>
      <c r="H37" s="113">
        <v>4085127585.6999998</v>
      </c>
      <c r="I37" s="113">
        <v>4281701806.5</v>
      </c>
      <c r="J37" s="113">
        <v>3402616062.1399999</v>
      </c>
      <c r="K37" s="113">
        <v>6174136952.5900002</v>
      </c>
    </row>
    <row r="38" spans="1:11" ht="20.25" customHeight="1" x14ac:dyDescent="0.25">
      <c r="A38" s="5" t="s">
        <v>33</v>
      </c>
      <c r="B38" s="113" t="s">
        <v>188</v>
      </c>
      <c r="C38" s="113">
        <v>2862609492.29</v>
      </c>
      <c r="D38" s="113">
        <v>3257056945.5999999</v>
      </c>
      <c r="E38" s="113">
        <v>3785262702.79</v>
      </c>
      <c r="F38" s="113">
        <v>3782827634.9899998</v>
      </c>
      <c r="G38" s="113">
        <v>4115777679.4400001</v>
      </c>
      <c r="H38" s="113">
        <v>5737185035.8800001</v>
      </c>
      <c r="I38" s="113">
        <v>5975149921.8599997</v>
      </c>
      <c r="J38" s="113">
        <v>5881584409.4700003</v>
      </c>
      <c r="K38" s="113">
        <v>6517939033.0699997</v>
      </c>
    </row>
    <row r="39" spans="1:11" ht="16.5" customHeight="1" x14ac:dyDescent="0.25">
      <c r="A39" s="5" t="s">
        <v>34</v>
      </c>
      <c r="B39" s="113" t="s">
        <v>189</v>
      </c>
      <c r="C39" s="113" t="s">
        <v>190</v>
      </c>
      <c r="D39" s="113" t="s">
        <v>191</v>
      </c>
      <c r="E39" s="113" t="s">
        <v>192</v>
      </c>
      <c r="F39" s="113">
        <v>12438765025.219999</v>
      </c>
      <c r="G39" s="113" t="s">
        <v>111</v>
      </c>
      <c r="H39" s="113">
        <v>17497620787.52</v>
      </c>
      <c r="I39" s="113">
        <v>34596446519.519997</v>
      </c>
      <c r="J39" s="113">
        <v>72983120003.850006</v>
      </c>
      <c r="K39" s="113">
        <v>74835979000.509995</v>
      </c>
    </row>
    <row r="40" spans="1:11" ht="18" customHeight="1" x14ac:dyDescent="0.25">
      <c r="A40" s="5" t="s">
        <v>3</v>
      </c>
      <c r="B40" s="113" t="s">
        <v>193</v>
      </c>
      <c r="C40" s="113">
        <v>3751817816.3499999</v>
      </c>
      <c r="D40" s="113">
        <v>6480372916.6899996</v>
      </c>
      <c r="E40" s="113" t="s">
        <v>194</v>
      </c>
      <c r="F40" s="113" t="s">
        <v>195</v>
      </c>
      <c r="G40" s="113">
        <v>10498697469.99</v>
      </c>
      <c r="H40" s="113">
        <v>11718741502.49</v>
      </c>
      <c r="I40" s="113">
        <v>10098000000</v>
      </c>
      <c r="J40" s="113">
        <v>8684406578.6299992</v>
      </c>
      <c r="K40" s="113">
        <v>10927871479.76</v>
      </c>
    </row>
    <row r="41" spans="1:11" ht="21.75" customHeight="1" x14ac:dyDescent="0.25">
      <c r="A41" s="5" t="s">
        <v>43</v>
      </c>
      <c r="B41" s="113" t="s">
        <v>196</v>
      </c>
      <c r="C41" s="113" t="s">
        <v>197</v>
      </c>
      <c r="D41" s="113" t="s">
        <v>198</v>
      </c>
      <c r="E41" s="113" t="s">
        <v>199</v>
      </c>
      <c r="F41" s="113">
        <v>5020250633.9399996</v>
      </c>
      <c r="G41" s="113" t="s">
        <v>111</v>
      </c>
      <c r="H41" s="113">
        <v>8513274186.6700001</v>
      </c>
      <c r="I41" s="113">
        <v>8072966446</v>
      </c>
      <c r="J41" s="113">
        <v>8884756040.3500004</v>
      </c>
      <c r="K41" s="113">
        <v>11731026444.379999</v>
      </c>
    </row>
    <row r="42" spans="1:11" ht="20.25" customHeight="1" x14ac:dyDescent="0.25">
      <c r="A42" s="5" t="s">
        <v>4</v>
      </c>
      <c r="B42" s="113" t="s">
        <v>200</v>
      </c>
      <c r="C42" s="113">
        <v>14430614262.68</v>
      </c>
      <c r="D42" s="113" t="s">
        <v>201</v>
      </c>
      <c r="E42" s="113">
        <v>8915603182.5</v>
      </c>
      <c r="F42" s="113">
        <v>14598808723.1</v>
      </c>
      <c r="G42" s="113" t="s">
        <v>111</v>
      </c>
      <c r="H42" s="113">
        <v>16307233700.200001</v>
      </c>
      <c r="I42" s="113">
        <v>15663514824.73</v>
      </c>
      <c r="J42" s="113">
        <v>18879084132</v>
      </c>
      <c r="K42" s="113">
        <v>22448338824.610001</v>
      </c>
    </row>
    <row r="43" spans="1:11" ht="20.25" customHeight="1" x14ac:dyDescent="0.25">
      <c r="A43" s="5" t="s">
        <v>5</v>
      </c>
      <c r="B43" s="113">
        <v>2736335063.54</v>
      </c>
      <c r="C43" s="113" t="s">
        <v>202</v>
      </c>
      <c r="D43" s="113" t="s">
        <v>203</v>
      </c>
      <c r="E43" s="113" t="s">
        <v>204</v>
      </c>
      <c r="F43" s="113" t="s">
        <v>205</v>
      </c>
      <c r="G43" s="113">
        <v>8486806640.0799999</v>
      </c>
      <c r="H43" s="113">
        <v>8284425159.9200001</v>
      </c>
      <c r="I43" s="113">
        <v>6937349802.6999998</v>
      </c>
      <c r="J43" s="113">
        <v>9191372277.8699989</v>
      </c>
      <c r="K43" s="113">
        <v>10788283409.450001</v>
      </c>
    </row>
    <row r="44" spans="1:11" ht="18" customHeight="1" x14ac:dyDescent="0.25">
      <c r="A44" s="5" t="s">
        <v>206</v>
      </c>
      <c r="B44" s="113" t="s">
        <v>207</v>
      </c>
      <c r="C44" s="113" t="s">
        <v>208</v>
      </c>
      <c r="D44" s="113" t="s">
        <v>209</v>
      </c>
      <c r="E44" s="113" t="s">
        <v>210</v>
      </c>
      <c r="F44" s="113">
        <v>66275698676.010002</v>
      </c>
      <c r="G44" s="113">
        <v>87914415268.800003</v>
      </c>
      <c r="H44" s="113">
        <v>89112448347.580002</v>
      </c>
      <c r="I44" s="113">
        <v>82101298408.429993</v>
      </c>
      <c r="J44" s="113">
        <v>85287038971.019989</v>
      </c>
      <c r="K44" s="113">
        <v>89484983409.100006</v>
      </c>
    </row>
    <row r="45" spans="1:11" ht="18" customHeight="1" x14ac:dyDescent="0.25">
      <c r="A45" s="5" t="s">
        <v>6</v>
      </c>
      <c r="B45" s="113" t="s">
        <v>211</v>
      </c>
      <c r="C45" s="113" t="s">
        <v>212</v>
      </c>
      <c r="D45" s="113" t="s">
        <v>213</v>
      </c>
      <c r="E45" s="113"/>
      <c r="F45" s="113" t="s">
        <v>111</v>
      </c>
      <c r="G45" s="113" t="s">
        <v>111</v>
      </c>
      <c r="H45" s="113">
        <v>5617763260.3500004</v>
      </c>
      <c r="I45" s="113">
        <v>6224448122.5299997</v>
      </c>
      <c r="J45" s="113">
        <v>4545765527.7600002</v>
      </c>
      <c r="K45" s="113">
        <v>9018844307.2900009</v>
      </c>
    </row>
    <row r="46" spans="1:11" x14ac:dyDescent="0.25">
      <c r="A46" s="5" t="s">
        <v>7</v>
      </c>
      <c r="B46" s="113" t="s">
        <v>214</v>
      </c>
      <c r="C46" s="113" t="s">
        <v>215</v>
      </c>
      <c r="D46" s="113">
        <v>1284745422.4000001</v>
      </c>
      <c r="E46" s="113">
        <v>2869031498.9200001</v>
      </c>
      <c r="F46" s="113">
        <v>3418289991.3299999</v>
      </c>
      <c r="G46" s="113">
        <v>3344006052.4499998</v>
      </c>
      <c r="H46" s="113">
        <v>3799040873.48</v>
      </c>
      <c r="I46" s="113">
        <v>4155053816.1500001</v>
      </c>
      <c r="J46" s="113">
        <v>5895538974.3199997</v>
      </c>
      <c r="K46" s="113">
        <v>5764251233.8500004</v>
      </c>
    </row>
    <row r="47" spans="1:11" x14ac:dyDescent="0.25">
      <c r="A47" s="5" t="s">
        <v>8</v>
      </c>
      <c r="B47" s="113">
        <v>1221780866</v>
      </c>
      <c r="C47" s="113">
        <v>2120167506.8699999</v>
      </c>
      <c r="D47" s="113">
        <v>5960502339.4499998</v>
      </c>
      <c r="E47" s="113">
        <v>2385653776.9400001</v>
      </c>
      <c r="F47" s="113">
        <v>1785221060.95</v>
      </c>
      <c r="G47" s="113">
        <v>3072006109.8800001</v>
      </c>
      <c r="H47" s="113">
        <v>3073780160.8699999</v>
      </c>
      <c r="I47" s="113">
        <v>2251330427.3899999</v>
      </c>
      <c r="J47" s="113">
        <v>3240867567.79</v>
      </c>
      <c r="K47" s="113">
        <v>3598131936.5900002</v>
      </c>
    </row>
    <row r="48" spans="1:11" ht="25.5" customHeight="1" x14ac:dyDescent="0.25">
      <c r="A48" s="5" t="s">
        <v>9</v>
      </c>
      <c r="B48" s="113" t="s">
        <v>216</v>
      </c>
      <c r="C48" s="113" t="s">
        <v>217</v>
      </c>
      <c r="D48" s="113" t="s">
        <v>218</v>
      </c>
      <c r="E48" s="113" t="s">
        <v>219</v>
      </c>
      <c r="F48" s="113">
        <v>2592935139.9499998</v>
      </c>
      <c r="G48" s="113">
        <v>3039396601.8299999</v>
      </c>
      <c r="H48" s="113">
        <v>3149630553.96</v>
      </c>
      <c r="I48" s="113">
        <v>2741632541.0300002</v>
      </c>
      <c r="J48" s="113">
        <v>4777169537.7999992</v>
      </c>
      <c r="K48" s="113">
        <v>6023994930.9399996</v>
      </c>
    </row>
    <row r="49" spans="2:9" x14ac:dyDescent="0.25">
      <c r="B49" s="113"/>
      <c r="C49" s="113"/>
      <c r="D49" s="113"/>
      <c r="E49" s="113"/>
      <c r="F49" s="113"/>
      <c r="G49" s="113"/>
      <c r="H49" s="113"/>
      <c r="I49" s="113"/>
    </row>
  </sheetData>
  <mergeCells count="1">
    <mergeCell ref="A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Q3 2018 only Disaggregated</vt:lpstr>
      <vt:lpstr>Q1-Q3 2018 disagregated</vt:lpstr>
      <vt:lpstr>Q1-Q3 2018 rev(FACC+IGR)</vt:lpstr>
      <vt:lpstr>Half year 2018</vt:lpstr>
      <vt:lpstr>2018 Half year rev (FACC+IGR)</vt:lpstr>
      <vt:lpstr>Half Year 2018 Disaggregated</vt:lpstr>
      <vt:lpstr>Annual IGR disaggregated 2017</vt:lpstr>
      <vt:lpstr>Annual IGR disagregated 2016</vt:lpstr>
      <vt:lpstr>States IGR 2008- Q3 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ODULEYE</dc:creator>
  <cp:lastModifiedBy>Yemi Kale</cp:lastModifiedBy>
  <dcterms:created xsi:type="dcterms:W3CDTF">2017-05-09T11:30:33Z</dcterms:created>
  <dcterms:modified xsi:type="dcterms:W3CDTF">2019-04-28T23:03:19Z</dcterms:modified>
</cp:coreProperties>
</file>